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čunovodstvo\Desktop\Završni račun 12-2024\"/>
    </mc:Choice>
  </mc:AlternateContent>
  <xr:revisionPtr revIDLastSave="0" documentId="13_ncr:1_{CCCD4A2C-22FA-4201-A69C-46EE59F651B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c r="F308" i="9"/>
  <c r="H307" i="9"/>
  <c r="E307" i="9" s="1"/>
  <c r="B307" i="9" s="1"/>
  <c r="G307" i="9"/>
  <c r="F307" i="9"/>
  <c r="H306" i="9"/>
  <c r="G306" i="9"/>
  <c r="F306" i="9"/>
  <c r="E306" i="9"/>
  <c r="B306" i="9" s="1"/>
  <c r="H305" i="9"/>
  <c r="E305" i="9" s="1"/>
  <c r="B305" i="9" s="1"/>
  <c r="G305" i="9"/>
  <c r="F305" i="9"/>
  <c r="H304" i="9"/>
  <c r="G304" i="9"/>
  <c r="F304" i="9"/>
  <c r="E304" i="9"/>
  <c r="B304" i="9" s="1"/>
  <c r="H303" i="9"/>
  <c r="E303" i="9" s="1"/>
  <c r="B303" i="9" s="1"/>
  <c r="G303" i="9"/>
  <c r="F303" i="9"/>
  <c r="H302" i="9"/>
  <c r="G302" i="9"/>
  <c r="F302" i="9"/>
  <c r="E302" i="9"/>
  <c r="B302" i="9" s="1"/>
  <c r="H301" i="9"/>
  <c r="G301" i="9"/>
  <c r="F301" i="9"/>
  <c r="H300" i="9"/>
  <c r="E300" i="9" s="1"/>
  <c r="B300" i="9" s="1"/>
  <c r="G300" i="9"/>
  <c r="F300" i="9"/>
  <c r="H299" i="9"/>
  <c r="G299" i="9"/>
  <c r="F299" i="9"/>
  <c r="E299" i="9"/>
  <c r="B299" i="9" s="1"/>
  <c r="H298" i="9"/>
  <c r="G298" i="9"/>
  <c r="F298" i="9"/>
  <c r="H297" i="9"/>
  <c r="G297" i="9"/>
  <c r="F297" i="9"/>
  <c r="E297" i="9"/>
  <c r="B297" i="9" s="1"/>
  <c r="H296" i="9"/>
  <c r="E296" i="9" s="1"/>
  <c r="B296" i="9" s="1"/>
  <c r="G296" i="9"/>
  <c r="F296" i="9"/>
  <c r="H295" i="9"/>
  <c r="G295" i="9"/>
  <c r="F295" i="9"/>
  <c r="E295" i="9"/>
  <c r="B295" i="9" s="1"/>
  <c r="H294" i="9"/>
  <c r="G294" i="9"/>
  <c r="F294" i="9"/>
  <c r="E294" i="9"/>
  <c r="B294" i="9" s="1"/>
  <c r="H293" i="9"/>
  <c r="G293" i="9"/>
  <c r="F293" i="9"/>
  <c r="H292" i="9"/>
  <c r="E292" i="9" s="1"/>
  <c r="B292" i="9" s="1"/>
  <c r="G292" i="9"/>
  <c r="F292" i="9"/>
  <c r="F291" i="9"/>
  <c r="F290" i="9"/>
  <c r="H289" i="9"/>
  <c r="E289" i="9" s="1"/>
  <c r="B289" i="9" s="1"/>
  <c r="G289" i="9"/>
  <c r="F289" i="9"/>
  <c r="H288" i="9"/>
  <c r="E288" i="9" s="1"/>
  <c r="B288" i="9" s="1"/>
  <c r="G288" i="9"/>
  <c r="F288" i="9"/>
  <c r="H287" i="9"/>
  <c r="G287" i="9"/>
  <c r="F287" i="9"/>
  <c r="H286" i="9"/>
  <c r="E286" i="9" s="1"/>
  <c r="B286" i="9" s="1"/>
  <c r="G286" i="9"/>
  <c r="F286" i="9"/>
  <c r="F285" i="9"/>
  <c r="H284" i="9"/>
  <c r="E284" i="9" s="1"/>
  <c r="B284" i="9" s="1"/>
  <c r="G284" i="9"/>
  <c r="F284" i="9"/>
  <c r="H283" i="9"/>
  <c r="G283" i="9"/>
  <c r="F283" i="9"/>
  <c r="E283" i="9"/>
  <c r="B283" i="9" s="1"/>
  <c r="H282" i="9"/>
  <c r="E282" i="9" s="1"/>
  <c r="B282" i="9" s="1"/>
  <c r="G282" i="9"/>
  <c r="F282" i="9"/>
  <c r="F281" i="9"/>
  <c r="F280" i="9"/>
  <c r="F279" i="9"/>
  <c r="F278" i="9"/>
  <c r="F277" i="9"/>
  <c r="F276" i="9"/>
  <c r="L275" i="9"/>
  <c r="F275" i="9" s="1"/>
  <c r="H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c r="E236" i="9"/>
  <c r="B236" i="9" s="1"/>
  <c r="M235" i="9"/>
  <c r="L235" i="9"/>
  <c r="F235" i="9"/>
  <c r="E235" i="9"/>
  <c r="B235" i="9"/>
  <c r="M234" i="9"/>
  <c r="L234" i="9"/>
  <c r="F234" i="9"/>
  <c r="E234" i="9"/>
  <c r="B234" i="9" s="1"/>
  <c r="M233" i="9"/>
  <c r="L233" i="9"/>
  <c r="F233" i="9"/>
  <c r="E233" i="9"/>
  <c r="B233" i="9"/>
  <c r="M232" i="9"/>
  <c r="L232" i="9"/>
  <c r="F232" i="9" s="1"/>
  <c r="E232" i="9"/>
  <c r="M231" i="9"/>
  <c r="L231" i="9"/>
  <c r="F231" i="9"/>
  <c r="E231" i="9"/>
  <c r="B231" i="9"/>
  <c r="M230" i="9"/>
  <c r="L230" i="9"/>
  <c r="F230" i="9" s="1"/>
  <c r="E230" i="9"/>
  <c r="B230" i="9"/>
  <c r="M229" i="9"/>
  <c r="L229" i="9"/>
  <c r="F229" i="9" s="1"/>
  <c r="E229" i="9"/>
  <c r="M228" i="9"/>
  <c r="L228" i="9"/>
  <c r="F228" i="9"/>
  <c r="E228" i="9"/>
  <c r="B228" i="9"/>
  <c r="M227" i="9"/>
  <c r="L227" i="9"/>
  <c r="F227" i="9"/>
  <c r="E227" i="9"/>
  <c r="B227" i="9" s="1"/>
  <c r="M226" i="9"/>
  <c r="L226" i="9"/>
  <c r="F226" i="9"/>
  <c r="E226" i="9"/>
  <c r="B226" i="9"/>
  <c r="M225" i="9"/>
  <c r="L225" i="9"/>
  <c r="F225" i="9"/>
  <c r="E225" i="9"/>
  <c r="B225" i="9"/>
  <c r="M224" i="9"/>
  <c r="L224" i="9"/>
  <c r="F224" i="9"/>
  <c r="E224" i="9"/>
  <c r="B224" i="9"/>
  <c r="M223" i="9"/>
  <c r="L223" i="9"/>
  <c r="F223" i="9"/>
  <c r="E223" i="9"/>
  <c r="B223" i="9"/>
  <c r="M222" i="9"/>
  <c r="L222" i="9"/>
  <c r="F222" i="9" s="1"/>
  <c r="E222" i="9"/>
  <c r="M221" i="9"/>
  <c r="L221" i="9"/>
  <c r="F221" i="9"/>
  <c r="E221" i="9"/>
  <c r="B221" i="9"/>
  <c r="M220" i="9"/>
  <c r="L220" i="9"/>
  <c r="E220" i="9"/>
  <c r="M219" i="9"/>
  <c r="L219" i="9"/>
  <c r="F219" i="9"/>
  <c r="E219" i="9"/>
  <c r="B219" i="9"/>
  <c r="M218" i="9"/>
  <c r="L218" i="9"/>
  <c r="E218" i="9"/>
  <c r="M217" i="9"/>
  <c r="L217" i="9"/>
  <c r="E217" i="9"/>
  <c r="M216" i="9"/>
  <c r="L216" i="9"/>
  <c r="F216" i="9"/>
  <c r="E216" i="9"/>
  <c r="B216" i="9" s="1"/>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F184" i="9"/>
  <c r="E184" i="9"/>
  <c r="B184" i="9" s="1"/>
  <c r="F183" i="9"/>
  <c r="G182" i="9"/>
  <c r="F182" i="9"/>
  <c r="E182" i="9"/>
  <c r="B182" i="9" s="1"/>
  <c r="F181" i="9"/>
  <c r="F180" i="9"/>
  <c r="F179" i="9"/>
  <c r="F178" i="9"/>
  <c r="F177" i="9"/>
  <c r="F176" i="9"/>
  <c r="F175" i="9"/>
  <c r="F174" i="9"/>
  <c r="F173" i="9"/>
  <c r="G172" i="9"/>
  <c r="F172" i="9"/>
  <c r="E172" i="9"/>
  <c r="B172" i="9" s="1"/>
  <c r="F171" i="9"/>
  <c r="G170" i="9"/>
  <c r="F170" i="9"/>
  <c r="E170" i="9"/>
  <c r="B170" i="9" s="1"/>
  <c r="F169" i="9"/>
  <c r="G168" i="9"/>
  <c r="F168" i="9"/>
  <c r="E168" i="9"/>
  <c r="B168" i="9" s="1"/>
  <c r="F167" i="9"/>
  <c r="F166" i="9"/>
  <c r="F165" i="9"/>
  <c r="G164" i="9"/>
  <c r="F164" i="9"/>
  <c r="E164" i="9"/>
  <c r="B164" i="9" s="1"/>
  <c r="F163" i="9"/>
  <c r="F162" i="9"/>
  <c r="F161" i="9"/>
  <c r="H160" i="9"/>
  <c r="E160" i="9" s="1"/>
  <c r="G160"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G28" i="9"/>
  <c r="F28" i="9"/>
  <c r="E28" i="9"/>
  <c r="B28" i="9" s="1"/>
  <c r="H27" i="9"/>
  <c r="E27" i="9" s="1"/>
  <c r="B27" i="9" s="1"/>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I3" i="9"/>
  <c r="H3" i="9"/>
  <c r="G3" i="9"/>
  <c r="D101" i="8"/>
  <c r="C1576" i="1" s="1"/>
  <c r="H1576" i="1" s="1"/>
  <c r="D95" i="8"/>
  <c r="D90" i="8"/>
  <c r="D85" i="8"/>
  <c r="D80" i="8"/>
  <c r="D75" i="8"/>
  <c r="D70" i="8"/>
  <c r="D65" i="8"/>
  <c r="D60" i="8"/>
  <c r="D55" i="8"/>
  <c r="D50" i="8"/>
  <c r="D49" i="8"/>
  <c r="D44" i="8"/>
  <c r="D43" i="8"/>
  <c r="I35" i="3" s="1"/>
  <c r="D36" i="8"/>
  <c r="D26" i="8"/>
  <c r="D24" i="8"/>
  <c r="C1499" i="1" s="1"/>
  <c r="G1499" i="1" s="1"/>
  <c r="D18" i="8"/>
  <c r="D8" i="8"/>
  <c r="D6" i="8" s="1"/>
  <c r="C1481" i="1" s="1"/>
  <c r="E44" i="7"/>
  <c r="D44" i="7"/>
  <c r="E39" i="7"/>
  <c r="D39" i="7"/>
  <c r="E38" i="7"/>
  <c r="D38" i="7"/>
  <c r="E30" i="7"/>
  <c r="D30" i="7"/>
  <c r="E23" i="7"/>
  <c r="D1454" i="1" s="1"/>
  <c r="D23" i="7"/>
  <c r="C1454" i="1" s="1"/>
  <c r="E22" i="7"/>
  <c r="I30" i="3" s="1"/>
  <c r="D22" i="7"/>
  <c r="E14" i="7"/>
  <c r="D14" i="7"/>
  <c r="E7" i="7"/>
  <c r="D7" i="7"/>
  <c r="E6" i="7"/>
  <c r="D6" i="7"/>
  <c r="E5" i="7"/>
  <c r="I29" i="3" s="1"/>
  <c r="D5" i="7"/>
  <c r="H29" i="3"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D239" i="5"/>
  <c r="F239" i="5" s="1"/>
  <c r="D238" i="5"/>
  <c r="F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1019" i="1" s="1"/>
  <c r="H1019" i="1"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G174" i="9" s="1"/>
  <c r="E174" i="9" s="1"/>
  <c r="B174" i="9"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G190" i="9" s="1"/>
  <c r="E190" i="9" s="1"/>
  <c r="B190" i="9"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D528" i="4" s="1"/>
  <c r="F527" i="4"/>
  <c r="F526" i="4"/>
  <c r="E525" i="4"/>
  <c r="D525" i="4"/>
  <c r="D515" i="4" s="1"/>
  <c r="F51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E472" i="4" s="1"/>
  <c r="E420" i="4" s="1"/>
  <c r="D478" i="4"/>
  <c r="F478" i="4" s="1"/>
  <c r="F477" i="4"/>
  <c r="F476" i="4"/>
  <c r="F475" i="4"/>
  <c r="F474" i="4"/>
  <c r="E473" i="4"/>
  <c r="D473" i="4"/>
  <c r="D472" i="4" s="1"/>
  <c r="F472" i="4" s="1"/>
  <c r="F471" i="4"/>
  <c r="F470" i="4"/>
  <c r="E469" i="4"/>
  <c r="D469" i="4"/>
  <c r="F469" i="4" s="1"/>
  <c r="F468" i="4"/>
  <c r="F467" i="4"/>
  <c r="E466" i="4"/>
  <c r="D466" i="4"/>
  <c r="H166" i="9" s="1"/>
  <c r="F465" i="4"/>
  <c r="F464" i="4"/>
  <c r="E463" i="4"/>
  <c r="D463" i="4"/>
  <c r="F462" i="4"/>
  <c r="F461" i="4"/>
  <c r="E460" i="4"/>
  <c r="E459" i="4" s="1"/>
  <c r="D460" i="4"/>
  <c r="F460" i="4" s="1"/>
  <c r="F459" i="4"/>
  <c r="D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D421" i="4"/>
  <c r="F421" i="4" s="1"/>
  <c r="E418" i="4"/>
  <c r="D413" i="1" s="1"/>
  <c r="H413" i="1" s="1"/>
  <c r="D418" i="4"/>
  <c r="E417" i="4"/>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E363" i="4"/>
  <c r="F362" i="4"/>
  <c r="F361" i="4"/>
  <c r="F360" i="4"/>
  <c r="F359" i="4"/>
  <c r="F358" i="4"/>
  <c r="F357" i="4"/>
  <c r="E356" i="4"/>
  <c r="D356" i="4"/>
  <c r="F356" i="4" s="1"/>
  <c r="F355" i="4"/>
  <c r="F354" i="4"/>
  <c r="F353" i="4"/>
  <c r="E352" i="4"/>
  <c r="D352" i="4"/>
  <c r="D351" i="4" s="1"/>
  <c r="F351" i="4" s="1"/>
  <c r="E351" i="4"/>
  <c r="E350" i="4" s="1"/>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F299" i="4" s="1"/>
  <c r="E299" i="4"/>
  <c r="E298" i="4" s="1"/>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D26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E219" i="4"/>
  <c r="D219" i="4"/>
  <c r="F219" i="4" s="1"/>
  <c r="F218" i="4"/>
  <c r="F217" i="4"/>
  <c r="E216" i="4"/>
  <c r="E215" i="4" s="1"/>
  <c r="D216" i="4"/>
  <c r="F216" i="4" s="1"/>
  <c r="D215" i="4"/>
  <c r="F215" i="4" s="1"/>
  <c r="F214" i="4"/>
  <c r="F213" i="4"/>
  <c r="F212" i="4"/>
  <c r="F211" i="4"/>
  <c r="E210" i="4"/>
  <c r="E196" i="4" s="1"/>
  <c r="D192" i="1" s="1"/>
  <c r="G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59" i="4"/>
  <c r="F158" i="4"/>
  <c r="F157" i="4"/>
  <c r="F156" i="4"/>
  <c r="F155" i="4"/>
  <c r="F154" i="4"/>
  <c r="E153" i="4"/>
  <c r="D153" i="4"/>
  <c r="D152" i="4" s="1"/>
  <c r="F150" i="4"/>
  <c r="F149" i="4"/>
  <c r="F148" i="4"/>
  <c r="F147" i="4"/>
  <c r="F146" i="4"/>
  <c r="F145" i="4"/>
  <c r="F144" i="4"/>
  <c r="F143" i="4"/>
  <c r="F142" i="4"/>
  <c r="F141" i="4"/>
  <c r="E140" i="4"/>
  <c r="E139" i="4" s="1"/>
  <c r="D140" i="4"/>
  <c r="F140" i="4" s="1"/>
  <c r="F139" i="4"/>
  <c r="D139" i="4"/>
  <c r="F138" i="4"/>
  <c r="F137" i="4"/>
  <c r="F136" i="4"/>
  <c r="F135" i="4"/>
  <c r="E134" i="4"/>
  <c r="E133" i="4" s="1"/>
  <c r="D134" i="4"/>
  <c r="G186" i="9" s="1"/>
  <c r="E186" i="9" s="1"/>
  <c r="B186" i="9" s="1"/>
  <c r="D133" i="4"/>
  <c r="F133" i="4" s="1"/>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D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G162" i="9" s="1"/>
  <c r="E162" i="9" s="1"/>
  <c r="B162" i="9" s="1"/>
  <c r="F28" i="4"/>
  <c r="F27" i="4"/>
  <c r="F26" i="4"/>
  <c r="F25" i="4"/>
  <c r="F24" i="4"/>
  <c r="E23" i="4"/>
  <c r="D23" i="4"/>
  <c r="F23" i="4" s="1"/>
  <c r="F22" i="4"/>
  <c r="F21" i="4"/>
  <c r="F20" i="4"/>
  <c r="F19" i="4"/>
  <c r="F18" i="4"/>
  <c r="E17" i="4"/>
  <c r="D17" i="4"/>
  <c r="G178" i="9" s="1"/>
  <c r="E178" i="9" s="1"/>
  <c r="B178" i="9" s="1"/>
  <c r="F16" i="4"/>
  <c r="F15" i="4"/>
  <c r="F14" i="4"/>
  <c r="F13" i="4"/>
  <c r="F12" i="4"/>
  <c r="F11" i="4"/>
  <c r="F10" i="4"/>
  <c r="F9" i="4"/>
  <c r="E8" i="4"/>
  <c r="E7" i="4" s="1"/>
  <c r="D8" i="4"/>
  <c r="G176" i="9" s="1"/>
  <c r="E176" i="9" s="1"/>
  <c r="B176" i="9" s="1"/>
  <c r="D7" i="4"/>
  <c r="D6" i="4" s="1"/>
  <c r="I36" i="3"/>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G1578" i="1"/>
  <c r="C1578" i="1"/>
  <c r="H1578" i="1" s="1"/>
  <c r="C1577" i="1"/>
  <c r="G1577" i="1" s="1"/>
  <c r="C1575" i="1"/>
  <c r="G1575" i="1" s="1"/>
  <c r="G1574" i="1"/>
  <c r="C1574" i="1"/>
  <c r="H1574" i="1" s="1"/>
  <c r="C1573" i="1"/>
  <c r="G1573" i="1" s="1"/>
  <c r="G1572" i="1"/>
  <c r="C1572" i="1"/>
  <c r="H1572" i="1" s="1"/>
  <c r="C1571" i="1"/>
  <c r="G1571" i="1" s="1"/>
  <c r="G1570" i="1"/>
  <c r="C1570" i="1"/>
  <c r="H1570" i="1" s="1"/>
  <c r="C1569" i="1"/>
  <c r="G1569" i="1" s="1"/>
  <c r="G1568" i="1"/>
  <c r="C1568" i="1"/>
  <c r="H1568" i="1" s="1"/>
  <c r="C1567" i="1"/>
  <c r="G1567" i="1" s="1"/>
  <c r="G1566" i="1"/>
  <c r="C1566" i="1"/>
  <c r="H1566" i="1" s="1"/>
  <c r="C1565" i="1"/>
  <c r="G1565" i="1" s="1"/>
  <c r="G1564" i="1"/>
  <c r="C1564" i="1"/>
  <c r="H1564" i="1" s="1"/>
  <c r="C1563" i="1"/>
  <c r="G1563" i="1" s="1"/>
  <c r="G1562" i="1"/>
  <c r="C1562" i="1"/>
  <c r="H1562" i="1" s="1"/>
  <c r="C1561" i="1"/>
  <c r="G1561" i="1" s="1"/>
  <c r="G1560" i="1"/>
  <c r="C1560" i="1"/>
  <c r="H1560" i="1" s="1"/>
  <c r="C1559" i="1"/>
  <c r="G1559" i="1" s="1"/>
  <c r="G1558" i="1"/>
  <c r="C1558" i="1"/>
  <c r="H1558" i="1" s="1"/>
  <c r="C1557" i="1"/>
  <c r="G1557" i="1" s="1"/>
  <c r="G1556" i="1"/>
  <c r="C1556" i="1"/>
  <c r="H1556" i="1" s="1"/>
  <c r="C1555" i="1"/>
  <c r="G1555" i="1" s="1"/>
  <c r="G1554" i="1"/>
  <c r="C1554" i="1"/>
  <c r="H1554" i="1" s="1"/>
  <c r="C1553" i="1"/>
  <c r="G1553" i="1" s="1"/>
  <c r="G1552" i="1"/>
  <c r="C1552" i="1"/>
  <c r="H1552" i="1" s="1"/>
  <c r="C1551" i="1"/>
  <c r="G1551" i="1" s="1"/>
  <c r="G1550" i="1"/>
  <c r="C1550" i="1"/>
  <c r="H1550" i="1" s="1"/>
  <c r="C1549" i="1"/>
  <c r="G1549" i="1" s="1"/>
  <c r="G1548" i="1"/>
  <c r="C1548" i="1"/>
  <c r="H1548" i="1" s="1"/>
  <c r="C1547" i="1"/>
  <c r="G1547" i="1" s="1"/>
  <c r="G1546" i="1"/>
  <c r="C1546" i="1"/>
  <c r="H1546" i="1" s="1"/>
  <c r="C1545" i="1"/>
  <c r="G1545" i="1" s="1"/>
  <c r="G1544" i="1"/>
  <c r="C1544" i="1"/>
  <c r="H1544" i="1" s="1"/>
  <c r="C1543" i="1"/>
  <c r="G1543" i="1" s="1"/>
  <c r="G1542" i="1"/>
  <c r="C1542" i="1"/>
  <c r="H1542" i="1" s="1"/>
  <c r="C1541" i="1"/>
  <c r="G1541" i="1" s="1"/>
  <c r="G1540" i="1"/>
  <c r="C1540" i="1"/>
  <c r="H1540" i="1" s="1"/>
  <c r="C1539" i="1"/>
  <c r="G1539" i="1" s="1"/>
  <c r="G1538" i="1"/>
  <c r="C1538" i="1"/>
  <c r="H1538" i="1" s="1"/>
  <c r="C1537" i="1"/>
  <c r="G1537" i="1" s="1"/>
  <c r="G1536" i="1"/>
  <c r="C1536" i="1"/>
  <c r="H1536" i="1" s="1"/>
  <c r="C1535" i="1"/>
  <c r="G1535" i="1" s="1"/>
  <c r="G1534" i="1"/>
  <c r="C1534" i="1"/>
  <c r="H1534" i="1" s="1"/>
  <c r="C1533" i="1"/>
  <c r="G1533" i="1" s="1"/>
  <c r="G1532" i="1"/>
  <c r="C1532" i="1"/>
  <c r="H1532" i="1" s="1"/>
  <c r="C1531" i="1"/>
  <c r="G1531" i="1" s="1"/>
  <c r="G1530" i="1"/>
  <c r="C1530" i="1"/>
  <c r="H1530" i="1" s="1"/>
  <c r="C1529" i="1"/>
  <c r="G1529" i="1" s="1"/>
  <c r="G1528" i="1"/>
  <c r="C1528" i="1"/>
  <c r="H1528" i="1" s="1"/>
  <c r="C1527" i="1"/>
  <c r="G1527" i="1" s="1"/>
  <c r="G1526" i="1"/>
  <c r="C1526" i="1"/>
  <c r="H1526" i="1" s="1"/>
  <c r="C1525" i="1"/>
  <c r="G1525" i="1" s="1"/>
  <c r="G1524" i="1"/>
  <c r="C1524" i="1"/>
  <c r="H1524" i="1" s="1"/>
  <c r="C1523" i="1"/>
  <c r="G1523" i="1" s="1"/>
  <c r="G1522" i="1"/>
  <c r="C1522" i="1"/>
  <c r="H1522" i="1" s="1"/>
  <c r="C1521" i="1"/>
  <c r="G1521" i="1" s="1"/>
  <c r="G1520" i="1"/>
  <c r="C1520" i="1"/>
  <c r="H1520" i="1" s="1"/>
  <c r="C1519" i="1"/>
  <c r="G1519" i="1" s="1"/>
  <c r="G1518" i="1"/>
  <c r="C1518" i="1"/>
  <c r="H1518" i="1" s="1"/>
  <c r="G1516" i="1"/>
  <c r="C1516" i="1"/>
  <c r="H1516" i="1" s="1"/>
  <c r="C1515" i="1"/>
  <c r="G1515" i="1" s="1"/>
  <c r="G1514" i="1"/>
  <c r="C1514" i="1"/>
  <c r="H1514" i="1" s="1"/>
  <c r="C1513" i="1"/>
  <c r="G1513" i="1" s="1"/>
  <c r="G1512" i="1"/>
  <c r="C1512" i="1"/>
  <c r="H1512" i="1" s="1"/>
  <c r="C1511" i="1"/>
  <c r="G1511" i="1" s="1"/>
  <c r="C1510" i="1"/>
  <c r="H1510" i="1" s="1"/>
  <c r="C1509" i="1"/>
  <c r="G1509" i="1" s="1"/>
  <c r="C1508" i="1"/>
  <c r="H1508" i="1" s="1"/>
  <c r="C1507" i="1"/>
  <c r="G1507" i="1" s="1"/>
  <c r="G1506" i="1"/>
  <c r="C1506" i="1"/>
  <c r="H1506" i="1" s="1"/>
  <c r="C1505" i="1"/>
  <c r="G1505" i="1" s="1"/>
  <c r="G1504" i="1"/>
  <c r="C1504" i="1"/>
  <c r="H1504" i="1" s="1"/>
  <c r="C1503" i="1"/>
  <c r="G1503" i="1" s="1"/>
  <c r="C1502" i="1"/>
  <c r="H1502" i="1" s="1"/>
  <c r="C1501" i="1"/>
  <c r="G1501" i="1" s="1"/>
  <c r="G1500" i="1"/>
  <c r="C1500" i="1"/>
  <c r="H1500" i="1" s="1"/>
  <c r="G1498" i="1"/>
  <c r="C1498" i="1"/>
  <c r="H1498" i="1" s="1"/>
  <c r="C1497" i="1"/>
  <c r="G1497" i="1" s="1"/>
  <c r="G1496" i="1"/>
  <c r="C1496" i="1"/>
  <c r="H1496" i="1" s="1"/>
  <c r="C1495" i="1"/>
  <c r="G1495" i="1" s="1"/>
  <c r="C1494" i="1"/>
  <c r="G1493" i="1"/>
  <c r="C1493" i="1"/>
  <c r="H1493" i="1" s="1"/>
  <c r="C1492" i="1"/>
  <c r="G1492" i="1" s="1"/>
  <c r="C1491" i="1"/>
  <c r="H1491" i="1" s="1"/>
  <c r="C1490" i="1"/>
  <c r="G1490" i="1" s="1"/>
  <c r="G1489" i="1"/>
  <c r="C1489" i="1"/>
  <c r="H1489" i="1" s="1"/>
  <c r="C1488" i="1"/>
  <c r="G1488" i="1" s="1"/>
  <c r="C1487" i="1"/>
  <c r="H1487" i="1" s="1"/>
  <c r="C1486" i="1"/>
  <c r="G1486" i="1" s="1"/>
  <c r="C1485" i="1"/>
  <c r="H1485" i="1" s="1"/>
  <c r="C1484" i="1"/>
  <c r="G1484"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C1453" i="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D1437" i="1"/>
  <c r="H1437" i="1" s="1"/>
  <c r="C1437" i="1"/>
  <c r="C1436"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D1409" i="1"/>
  <c r="H1409" i="1" s="1"/>
  <c r="C1409" i="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C1315" i="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D1263" i="1"/>
  <c r="H1263" i="1" s="1"/>
  <c r="C1263" i="1"/>
  <c r="G1263" i="1" s="1"/>
  <c r="D1262" i="1"/>
  <c r="H1262" i="1" s="1"/>
  <c r="C1262" i="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D1243" i="1"/>
  <c r="H1243" i="1" s="1"/>
  <c r="C1243" i="1"/>
  <c r="G1243" i="1" s="1"/>
  <c r="D1242" i="1"/>
  <c r="H1242" i="1" s="1"/>
  <c r="C1242" i="1"/>
  <c r="G1242" i="1" s="1"/>
  <c r="D1241" i="1"/>
  <c r="H1241" i="1" s="1"/>
  <c r="C1241" i="1"/>
  <c r="D1240" i="1"/>
  <c r="H1240" i="1" s="1"/>
  <c r="C1240" i="1"/>
  <c r="D1239" i="1"/>
  <c r="H1239" i="1" s="1"/>
  <c r="C1239" i="1"/>
  <c r="G1239" i="1" s="1"/>
  <c r="D1238" i="1"/>
  <c r="H1238" i="1" s="1"/>
  <c r="C1238" i="1"/>
  <c r="G1238" i="1" s="1"/>
  <c r="D1237" i="1"/>
  <c r="H1237" i="1" s="1"/>
  <c r="C1237" i="1"/>
  <c r="D1236" i="1"/>
  <c r="H1236" i="1" s="1"/>
  <c r="C1236" i="1"/>
  <c r="D1235" i="1"/>
  <c r="H1235" i="1" s="1"/>
  <c r="C1235" i="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D1223" i="1"/>
  <c r="H1223" i="1" s="1"/>
  <c r="C1223" i="1"/>
  <c r="D1222" i="1"/>
  <c r="D1221" i="1"/>
  <c r="H1221" i="1" s="1"/>
  <c r="C1221" i="1"/>
  <c r="G1221" i="1" s="1"/>
  <c r="D1220" i="1"/>
  <c r="H1220" i="1" s="1"/>
  <c r="C1220" i="1"/>
  <c r="G1220" i="1" s="1"/>
  <c r="D1219" i="1"/>
  <c r="H1219" i="1" s="1"/>
  <c r="C1219" i="1"/>
  <c r="G1219" i="1" s="1"/>
  <c r="D1218" i="1"/>
  <c r="H1218" i="1" s="1"/>
  <c r="C1218" i="1"/>
  <c r="G1218" i="1" s="1"/>
  <c r="D1217" i="1"/>
  <c r="H1217" i="1" s="1"/>
  <c r="C1217" i="1"/>
  <c r="D1216" i="1"/>
  <c r="H1216" i="1" s="1"/>
  <c r="C1216" i="1"/>
  <c r="D1215" i="1"/>
  <c r="H1215" i="1" s="1"/>
  <c r="C1215" i="1"/>
  <c r="D1213" i="1"/>
  <c r="H1213" i="1" s="1"/>
  <c r="C1213" i="1"/>
  <c r="D1212" i="1"/>
  <c r="H1212" i="1" s="1"/>
  <c r="C1212" i="1"/>
  <c r="G1212" i="1" s="1"/>
  <c r="D1211" i="1"/>
  <c r="H1211" i="1" s="1"/>
  <c r="C1211" i="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D1156" i="1"/>
  <c r="H1156" i="1" s="1"/>
  <c r="C1156" i="1"/>
  <c r="D1155" i="1"/>
  <c r="H1155" i="1" s="1"/>
  <c r="C1155" i="1"/>
  <c r="G1155" i="1" s="1"/>
  <c r="D1154" i="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D1140" i="1"/>
  <c r="H1140" i="1" s="1"/>
  <c r="C1140" i="1"/>
  <c r="G1140" i="1" s="1"/>
  <c r="D1139" i="1"/>
  <c r="H1139" i="1" s="1"/>
  <c r="C1139" i="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H1064" i="1" s="1"/>
  <c r="C1064" i="1"/>
  <c r="G1064" i="1" s="1"/>
  <c r="D1063" i="1"/>
  <c r="H1063" i="1" s="1"/>
  <c r="C1063" i="1"/>
  <c r="G1063" i="1" s="1"/>
  <c r="D1062" i="1"/>
  <c r="H1062" i="1" s="1"/>
  <c r="C1062" i="1"/>
  <c r="D1061" i="1"/>
  <c r="H1061" i="1" s="1"/>
  <c r="C1061" i="1"/>
  <c r="D1060" i="1"/>
  <c r="H1060" i="1" s="1"/>
  <c r="C1060" i="1"/>
  <c r="G1060" i="1" s="1"/>
  <c r="D1059" i="1"/>
  <c r="H1059" i="1" s="1"/>
  <c r="C1059" i="1"/>
  <c r="G1059" i="1" s="1"/>
  <c r="D1058" i="1"/>
  <c r="H1058" i="1" s="1"/>
  <c r="C1058" i="1"/>
  <c r="G1058" i="1" s="1"/>
  <c r="D1057" i="1"/>
  <c r="H1057" i="1" s="1"/>
  <c r="C1057" i="1"/>
  <c r="G1057" i="1" s="1"/>
  <c r="D1056" i="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D1025" i="1"/>
  <c r="H1025" i="1" s="1"/>
  <c r="C1025" i="1"/>
  <c r="G1025" i="1" s="1"/>
  <c r="D1024" i="1"/>
  <c r="H1024" i="1" s="1"/>
  <c r="C1024" i="1"/>
  <c r="G1024" i="1" s="1"/>
  <c r="D1023" i="1"/>
  <c r="H1023" i="1" s="1"/>
  <c r="C1023" i="1"/>
  <c r="D1022" i="1"/>
  <c r="H1022" i="1" s="1"/>
  <c r="C1022" i="1"/>
  <c r="H1021" i="1"/>
  <c r="D1021" i="1"/>
  <c r="C1021" i="1"/>
  <c r="G1021" i="1" s="1"/>
  <c r="D1020" i="1"/>
  <c r="H1020" i="1" s="1"/>
  <c r="C1020" i="1"/>
  <c r="C1019" i="1"/>
  <c r="D1018" i="1"/>
  <c r="H1018" i="1" s="1"/>
  <c r="C1018" i="1"/>
  <c r="H1017" i="1"/>
  <c r="D1017" i="1"/>
  <c r="C1017" i="1"/>
  <c r="G1017" i="1" s="1"/>
  <c r="D1016" i="1"/>
  <c r="H1016" i="1" s="1"/>
  <c r="C1016" i="1"/>
  <c r="H1015" i="1"/>
  <c r="D1015" i="1"/>
  <c r="C1015" i="1"/>
  <c r="G1015" i="1" s="1"/>
  <c r="D1014" i="1"/>
  <c r="H1014" i="1" s="1"/>
  <c r="C1014" i="1"/>
  <c r="D1013" i="1"/>
  <c r="H1013" i="1" s="1"/>
  <c r="C1013" i="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D1005" i="1"/>
  <c r="H1005" i="1" s="1"/>
  <c r="C1005" i="1"/>
  <c r="D1004" i="1"/>
  <c r="H1004" i="1" s="1"/>
  <c r="C1004" i="1"/>
  <c r="H1003" i="1"/>
  <c r="D1003" i="1"/>
  <c r="C1003" i="1"/>
  <c r="G1003" i="1" s="1"/>
  <c r="D1002" i="1"/>
  <c r="H1002" i="1" s="1"/>
  <c r="C1002" i="1"/>
  <c r="D1001" i="1"/>
  <c r="H1001" i="1" s="1"/>
  <c r="C1001" i="1"/>
  <c r="D1000" i="1"/>
  <c r="H1000" i="1" s="1"/>
  <c r="C1000" i="1"/>
  <c r="D999" i="1"/>
  <c r="H999" i="1" s="1"/>
  <c r="C999" i="1"/>
  <c r="D998" i="1"/>
  <c r="H998" i="1" s="1"/>
  <c r="C998" i="1"/>
  <c r="C997" i="1"/>
  <c r="D996" i="1"/>
  <c r="H996" i="1" s="1"/>
  <c r="C996" i="1"/>
  <c r="H995" i="1"/>
  <c r="D995" i="1"/>
  <c r="C995" i="1"/>
  <c r="G995" i="1" s="1"/>
  <c r="D994" i="1"/>
  <c r="H994" i="1" s="1"/>
  <c r="C994" i="1"/>
  <c r="H993" i="1"/>
  <c r="D993" i="1"/>
  <c r="C993" i="1"/>
  <c r="G993" i="1" s="1"/>
  <c r="D992" i="1"/>
  <c r="H992" i="1" s="1"/>
  <c r="C992" i="1"/>
  <c r="D991" i="1"/>
  <c r="H991" i="1" s="1"/>
  <c r="C991" i="1"/>
  <c r="C990" i="1"/>
  <c r="H989" i="1"/>
  <c r="D989" i="1"/>
  <c r="C989" i="1"/>
  <c r="G989" i="1" s="1"/>
  <c r="D988" i="1"/>
  <c r="H988" i="1" s="1"/>
  <c r="C988" i="1"/>
  <c r="D987" i="1"/>
  <c r="H987" i="1" s="1"/>
  <c r="C987" i="1"/>
  <c r="D986" i="1"/>
  <c r="H986" i="1" s="1"/>
  <c r="C986" i="1"/>
  <c r="C985"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C945" i="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D713" i="1"/>
  <c r="H713" i="1" s="1"/>
  <c r="C713" i="1"/>
  <c r="D712" i="1"/>
  <c r="H712" i="1" s="1"/>
  <c r="C712" i="1"/>
  <c r="H711" i="1"/>
  <c r="D711" i="1"/>
  <c r="C711" i="1"/>
  <c r="G711" i="1" s="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D703" i="1"/>
  <c r="H703" i="1" s="1"/>
  <c r="C703" i="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D689" i="1"/>
  <c r="H689" i="1" s="1"/>
  <c r="C689" i="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D669" i="1"/>
  <c r="H669" i="1" s="1"/>
  <c r="C669" i="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H649" i="1"/>
  <c r="D649" i="1"/>
  <c r="C649" i="1"/>
  <c r="G649" i="1" s="1"/>
  <c r="D648" i="1"/>
  <c r="H648" i="1" s="1"/>
  <c r="C648" i="1"/>
  <c r="H647" i="1"/>
  <c r="D647" i="1"/>
  <c r="C647" i="1"/>
  <c r="G647" i="1" s="1"/>
  <c r="D646" i="1"/>
  <c r="H646" i="1" s="1"/>
  <c r="C646" i="1"/>
  <c r="H645" i="1"/>
  <c r="D645" i="1"/>
  <c r="C645" i="1"/>
  <c r="G645" i="1" s="1"/>
  <c r="D644" i="1"/>
  <c r="H644" i="1" s="1"/>
  <c r="C644" i="1"/>
  <c r="H643" i="1"/>
  <c r="D643" i="1"/>
  <c r="C643" i="1"/>
  <c r="G643" i="1" s="1"/>
  <c r="D642" i="1"/>
  <c r="H642" i="1" s="1"/>
  <c r="C642" i="1"/>
  <c r="H641" i="1"/>
  <c r="D641" i="1"/>
  <c r="C641" i="1"/>
  <c r="G641" i="1" s="1"/>
  <c r="C637" i="1"/>
  <c r="H632" i="1"/>
  <c r="D632" i="1"/>
  <c r="C632" i="1"/>
  <c r="G632" i="1" s="1"/>
  <c r="D631" i="1"/>
  <c r="H631" i="1" s="1"/>
  <c r="C631" i="1"/>
  <c r="H628" i="1"/>
  <c r="D628" i="1"/>
  <c r="C628" i="1"/>
  <c r="G628" i="1" s="1"/>
  <c r="D627" i="1"/>
  <c r="H627" i="1" s="1"/>
  <c r="C627" i="1"/>
  <c r="H626" i="1"/>
  <c r="D626" i="1"/>
  <c r="C626" i="1"/>
  <c r="G626" i="1" s="1"/>
  <c r="D625" i="1"/>
  <c r="H625" i="1" s="1"/>
  <c r="C625" i="1"/>
  <c r="H624" i="1"/>
  <c r="D624" i="1"/>
  <c r="C624" i="1"/>
  <c r="G624" i="1" s="1"/>
  <c r="D623" i="1"/>
  <c r="H623" i="1" s="1"/>
  <c r="C623" i="1"/>
  <c r="H622" i="1"/>
  <c r="D622" i="1"/>
  <c r="C622" i="1"/>
  <c r="G622" i="1" s="1"/>
  <c r="D621" i="1"/>
  <c r="H621" i="1" s="1"/>
  <c r="C621" i="1"/>
  <c r="H620" i="1"/>
  <c r="D620" i="1"/>
  <c r="C620" i="1"/>
  <c r="G620" i="1" s="1"/>
  <c r="D619" i="1"/>
  <c r="H619" i="1" s="1"/>
  <c r="C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H587" i="1" s="1"/>
  <c r="C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H574" i="1"/>
  <c r="D574" i="1"/>
  <c r="C574" i="1"/>
  <c r="G574" i="1" s="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C523" i="1"/>
  <c r="C522"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D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H466" i="1" s="1"/>
  <c r="C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H453" i="1"/>
  <c r="D453" i="1"/>
  <c r="C453" i="1"/>
  <c r="G453"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H415" i="1"/>
  <c r="D415" i="1"/>
  <c r="C415" i="1"/>
  <c r="G415" i="1" s="1"/>
  <c r="D414" i="1"/>
  <c r="C413" i="1"/>
  <c r="D412" i="1"/>
  <c r="H412" i="1" s="1"/>
  <c r="C412" i="1"/>
  <c r="G412" i="1" s="1"/>
  <c r="D411" i="1"/>
  <c r="H411" i="1" s="1"/>
  <c r="C411" i="1"/>
  <c r="H406" i="1"/>
  <c r="D406" i="1"/>
  <c r="C406" i="1"/>
  <c r="G406" i="1" s="1"/>
  <c r="D405" i="1"/>
  <c r="H405" i="1" s="1"/>
  <c r="C405" i="1"/>
  <c r="D404" i="1"/>
  <c r="H404" i="1" s="1"/>
  <c r="C404" i="1"/>
  <c r="G404" i="1" s="1"/>
  <c r="D402" i="1"/>
  <c r="D401" i="1"/>
  <c r="H401" i="1" s="1"/>
  <c r="C401" i="1"/>
  <c r="H400" i="1"/>
  <c r="D400" i="1"/>
  <c r="C400" i="1"/>
  <c r="G400" i="1" s="1"/>
  <c r="D399" i="1"/>
  <c r="H399" i="1" s="1"/>
  <c r="C399" i="1"/>
  <c r="H398" i="1"/>
  <c r="D398" i="1"/>
  <c r="C398" i="1"/>
  <c r="G398" i="1" s="1"/>
  <c r="D397" i="1"/>
  <c r="H397" i="1" s="1"/>
  <c r="C397" i="1"/>
  <c r="H396" i="1"/>
  <c r="D396" i="1"/>
  <c r="C396" i="1"/>
  <c r="G396" i="1" s="1"/>
  <c r="D395" i="1"/>
  <c r="H395" i="1" s="1"/>
  <c r="C395" i="1"/>
  <c r="H394" i="1"/>
  <c r="D394" i="1"/>
  <c r="C394" i="1"/>
  <c r="G394" i="1" s="1"/>
  <c r="D393" i="1"/>
  <c r="H393" i="1" s="1"/>
  <c r="C393" i="1"/>
  <c r="H392" i="1"/>
  <c r="D392" i="1"/>
  <c r="C392" i="1"/>
  <c r="G392" i="1" s="1"/>
  <c r="D391" i="1"/>
  <c r="H391" i="1" s="1"/>
  <c r="C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H379" i="1" s="1"/>
  <c r="C379" i="1"/>
  <c r="H378" i="1"/>
  <c r="D378" i="1"/>
  <c r="C378" i="1"/>
  <c r="G378" i="1" s="1"/>
  <c r="D377" i="1"/>
  <c r="H377" i="1" s="1"/>
  <c r="C377" i="1"/>
  <c r="H376" i="1"/>
  <c r="D376" i="1"/>
  <c r="C376" i="1"/>
  <c r="G376" i="1" s="1"/>
  <c r="D375" i="1"/>
  <c r="H375" i="1" s="1"/>
  <c r="C375" i="1"/>
  <c r="H374" i="1"/>
  <c r="D374" i="1"/>
  <c r="C374" i="1"/>
  <c r="G374" i="1" s="1"/>
  <c r="D373" i="1"/>
  <c r="H373" i="1" s="1"/>
  <c r="C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H365" i="1" s="1"/>
  <c r="C365" i="1"/>
  <c r="D364" i="1"/>
  <c r="H364" i="1" s="1"/>
  <c r="C364" i="1"/>
  <c r="G364" i="1" s="1"/>
  <c r="D363" i="1"/>
  <c r="H363" i="1" s="1"/>
  <c r="C363" i="1"/>
  <c r="H362" i="1"/>
  <c r="D362" i="1"/>
  <c r="C362" i="1"/>
  <c r="G362" i="1" s="1"/>
  <c r="D361" i="1"/>
  <c r="H361" i="1" s="1"/>
  <c r="C361" i="1"/>
  <c r="H360" i="1"/>
  <c r="D360" i="1"/>
  <c r="C360" i="1"/>
  <c r="G360" i="1" s="1"/>
  <c r="D359" i="1"/>
  <c r="H359" i="1" s="1"/>
  <c r="C359" i="1"/>
  <c r="D358" i="1"/>
  <c r="C358" i="1"/>
  <c r="G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D289" i="1"/>
  <c r="C289" i="1"/>
  <c r="H289" i="1" s="1"/>
  <c r="D288" i="1"/>
  <c r="C288" i="1"/>
  <c r="D284" i="1"/>
  <c r="C284" i="1"/>
  <c r="H284" i="1" s="1"/>
  <c r="D283" i="1"/>
  <c r="C283" i="1"/>
  <c r="H283" i="1" s="1"/>
  <c r="D282" i="1"/>
  <c r="C282" i="1"/>
  <c r="H282" i="1" s="1"/>
  <c r="D281" i="1"/>
  <c r="C281" i="1"/>
  <c r="H281" i="1" s="1"/>
  <c r="G280" i="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D261" i="1"/>
  <c r="C261" i="1"/>
  <c r="H261" i="1" s="1"/>
  <c r="D260" i="1"/>
  <c r="C260" i="1"/>
  <c r="D259" i="1"/>
  <c r="C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D243" i="1"/>
  <c r="C243" i="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D208" i="1"/>
  <c r="C208" i="1"/>
  <c r="H208" i="1" s="1"/>
  <c r="D207" i="1"/>
  <c r="C207" i="1"/>
  <c r="H207" i="1" s="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D190" i="1"/>
  <c r="C190" i="1"/>
  <c r="D189" i="1"/>
  <c r="C189" i="1"/>
  <c r="D188" i="1"/>
  <c r="C188" i="1"/>
  <c r="D187" i="1"/>
  <c r="C187" i="1"/>
  <c r="D186" i="1"/>
  <c r="C186" i="1"/>
  <c r="D185" i="1"/>
  <c r="C185" i="1"/>
  <c r="H185" i="1" s="1"/>
  <c r="D184" i="1"/>
  <c r="C184" i="1"/>
  <c r="H184" i="1" s="1"/>
  <c r="D183" i="1"/>
  <c r="C183" i="1"/>
  <c r="D182" i="1"/>
  <c r="C182" i="1"/>
  <c r="H182" i="1" s="1"/>
  <c r="D181" i="1"/>
  <c r="C181" i="1"/>
  <c r="D180" i="1"/>
  <c r="C180" i="1"/>
  <c r="H180" i="1" s="1"/>
  <c r="D179" i="1"/>
  <c r="C179" i="1"/>
  <c r="H179" i="1" s="1"/>
  <c r="D178" i="1"/>
  <c r="C178" i="1"/>
  <c r="H178" i="1" s="1"/>
  <c r="D177" i="1"/>
  <c r="C177" i="1"/>
  <c r="D176" i="1"/>
  <c r="C176" i="1"/>
  <c r="D175" i="1"/>
  <c r="C175" i="1"/>
  <c r="D174" i="1"/>
  <c r="C174" i="1"/>
  <c r="D173" i="1"/>
  <c r="C173" i="1"/>
  <c r="H173" i="1" s="1"/>
  <c r="D172" i="1"/>
  <c r="C172" i="1"/>
  <c r="D171" i="1"/>
  <c r="C171" i="1"/>
  <c r="D170" i="1"/>
  <c r="C170" i="1"/>
  <c r="D169" i="1"/>
  <c r="C169" i="1"/>
  <c r="D168" i="1"/>
  <c r="C168" i="1"/>
  <c r="D167" i="1"/>
  <c r="C167" i="1"/>
  <c r="D166" i="1"/>
  <c r="C166" i="1"/>
  <c r="D165" i="1"/>
  <c r="C165" i="1"/>
  <c r="D164" i="1"/>
  <c r="C164" i="1"/>
  <c r="D163" i="1"/>
  <c r="C163" i="1"/>
  <c r="D162" i="1"/>
  <c r="C162" i="1"/>
  <c r="H162" i="1" s="1"/>
  <c r="D161" i="1"/>
  <c r="C161" i="1"/>
  <c r="D160" i="1"/>
  <c r="C160" i="1"/>
  <c r="C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6" i="1"/>
  <c r="C146" i="1"/>
  <c r="H146" i="1" s="1"/>
  <c r="D145" i="1"/>
  <c r="C145" i="1"/>
  <c r="H145" i="1" s="1"/>
  <c r="G144" i="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D131" i="1"/>
  <c r="C131" i="1"/>
  <c r="H131" i="1" s="1"/>
  <c r="D130" i="1"/>
  <c r="C130" i="1"/>
  <c r="H130" i="1" s="1"/>
  <c r="D129" i="1"/>
  <c r="C129" i="1"/>
  <c r="H129" i="1" s="1"/>
  <c r="D128" i="1"/>
  <c r="C128" i="1"/>
  <c r="H128" i="1" s="1"/>
  <c r="D127" i="1"/>
  <c r="C127" i="1"/>
  <c r="H127" i="1" s="1"/>
  <c r="D126" i="1"/>
  <c r="C126" i="1"/>
  <c r="H126" i="1" s="1"/>
  <c r="D125" i="1"/>
  <c r="C125" i="1"/>
  <c r="D124" i="1"/>
  <c r="C124" i="1"/>
  <c r="D123" i="1"/>
  <c r="C123" i="1"/>
  <c r="D122" i="1"/>
  <c r="C122" i="1"/>
  <c r="D121" i="1"/>
  <c r="C121" i="1"/>
  <c r="D120" i="1"/>
  <c r="C120"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H108" i="1" s="1"/>
  <c r="G107" i="1"/>
  <c r="D107" i="1"/>
  <c r="C107" i="1"/>
  <c r="H107" i="1" s="1"/>
  <c r="D106" i="1"/>
  <c r="C106" i="1"/>
  <c r="H106" i="1" s="1"/>
  <c r="D105" i="1"/>
  <c r="C105" i="1"/>
  <c r="H105" i="1" s="1"/>
  <c r="D104" i="1"/>
  <c r="C104" i="1"/>
  <c r="H104" i="1" s="1"/>
  <c r="D103" i="1"/>
  <c r="C103" i="1"/>
  <c r="H103" i="1" s="1"/>
  <c r="D102" i="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D75" i="1"/>
  <c r="C75" i="1"/>
  <c r="H75" i="1" s="1"/>
  <c r="D74" i="1"/>
  <c r="C74" i="1"/>
  <c r="D73" i="1"/>
  <c r="C73" i="1"/>
  <c r="H73" i="1" s="1"/>
  <c r="D72" i="1"/>
  <c r="C72" i="1"/>
  <c r="H72" i="1" s="1"/>
  <c r="D71" i="1"/>
  <c r="C71" i="1"/>
  <c r="D70" i="1"/>
  <c r="C70" i="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C2" i="1"/>
  <c r="E237" i="5" l="1"/>
  <c r="H288" i="1"/>
  <c r="H259" i="1"/>
  <c r="H260" i="1"/>
  <c r="H262" i="1"/>
  <c r="F263" i="4"/>
  <c r="H243" i="1"/>
  <c r="H244" i="1"/>
  <c r="F210" i="4"/>
  <c r="H192" i="1"/>
  <c r="H206" i="1"/>
  <c r="H209" i="1"/>
  <c r="F196" i="4"/>
  <c r="H191" i="1"/>
  <c r="H190" i="1"/>
  <c r="H189" i="1"/>
  <c r="H188" i="1"/>
  <c r="H187" i="1"/>
  <c r="H186" i="1"/>
  <c r="F188" i="4"/>
  <c r="H183" i="1"/>
  <c r="H181" i="1"/>
  <c r="F220" i="9"/>
  <c r="B220" i="9" s="1"/>
  <c r="H177" i="1"/>
  <c r="H176" i="1"/>
  <c r="H175" i="1"/>
  <c r="E163" i="4"/>
  <c r="D159" i="1" s="1"/>
  <c r="H159" i="1" s="1"/>
  <c r="F177" i="4"/>
  <c r="H174" i="1"/>
  <c r="H172" i="1"/>
  <c r="H171" i="1"/>
  <c r="H170" i="1"/>
  <c r="H169" i="1"/>
  <c r="H168" i="1"/>
  <c r="F169" i="4"/>
  <c r="H167" i="1"/>
  <c r="H165" i="1"/>
  <c r="H166" i="1"/>
  <c r="F164" i="4"/>
  <c r="H164" i="1"/>
  <c r="H163" i="1"/>
  <c r="H160" i="1"/>
  <c r="H161" i="1"/>
  <c r="D148" i="1"/>
  <c r="H148" i="1"/>
  <c r="F159" i="4"/>
  <c r="H132" i="1"/>
  <c r="H124" i="1"/>
  <c r="H125" i="1"/>
  <c r="H123" i="1"/>
  <c r="E6" i="4"/>
  <c r="D2" i="1" s="1"/>
  <c r="G2" i="1" s="1"/>
  <c r="H120" i="1"/>
  <c r="H121" i="1"/>
  <c r="H122" i="1"/>
  <c r="H113" i="1"/>
  <c r="F217" i="9"/>
  <c r="B217" i="9" s="1"/>
  <c r="H102" i="1"/>
  <c r="H76" i="1"/>
  <c r="H74" i="1"/>
  <c r="H46" i="1"/>
  <c r="H70" i="1"/>
  <c r="H71" i="1"/>
  <c r="F74" i="4"/>
  <c r="G713" i="1"/>
  <c r="F218" i="9"/>
  <c r="B218" i="9" s="1"/>
  <c r="G703" i="1"/>
  <c r="G689" i="1"/>
  <c r="G669" i="1"/>
  <c r="B275" i="9"/>
  <c r="G1409" i="1"/>
  <c r="E141" i="6"/>
  <c r="F115" i="6"/>
  <c r="G1278" i="1"/>
  <c r="G1262" i="1"/>
  <c r="G1139" i="1"/>
  <c r="G1241" i="1"/>
  <c r="G1240" i="1"/>
  <c r="G1264" i="1"/>
  <c r="G1244" i="1"/>
  <c r="G1235" i="1"/>
  <c r="G1236" i="1"/>
  <c r="G1237" i="1"/>
  <c r="G1223" i="1"/>
  <c r="G1224" i="1"/>
  <c r="G1215" i="1"/>
  <c r="G1216" i="1"/>
  <c r="G1217" i="1"/>
  <c r="G1156" i="1"/>
  <c r="F234" i="5"/>
  <c r="G1211" i="1"/>
  <c r="G1213" i="1"/>
  <c r="G1157" i="1"/>
  <c r="G1141" i="1"/>
  <c r="E291" i="9"/>
  <c r="B291" i="9" s="1"/>
  <c r="G1062" i="1"/>
  <c r="G1061" i="1"/>
  <c r="G1023" i="1"/>
  <c r="G1026" i="1"/>
  <c r="G1019" i="1"/>
  <c r="E12" i="5"/>
  <c r="D990" i="1" s="1"/>
  <c r="H990" i="1" s="1"/>
  <c r="F41" i="5"/>
  <c r="G1013" i="1"/>
  <c r="G1005" i="1"/>
  <c r="G1001" i="1"/>
  <c r="D997" i="1"/>
  <c r="H997" i="1" s="1"/>
  <c r="E7" i="5"/>
  <c r="F19" i="5"/>
  <c r="G999" i="1"/>
  <c r="G991" i="1"/>
  <c r="G987" i="1"/>
  <c r="H1453" i="1"/>
  <c r="H1454" i="1"/>
  <c r="D1436" i="1"/>
  <c r="H1436" i="1" s="1"/>
  <c r="D1453" i="1"/>
  <c r="E32" i="9"/>
  <c r="B32" i="9" s="1"/>
  <c r="F215" i="9"/>
  <c r="B215" i="9" s="1"/>
  <c r="E287" i="9"/>
  <c r="B287" i="9" s="1"/>
  <c r="E293" i="9"/>
  <c r="B293" i="9" s="1"/>
  <c r="G1508" i="1"/>
  <c r="G1485" i="1"/>
  <c r="G1576" i="1"/>
  <c r="G1510" i="1"/>
  <c r="G1491" i="1"/>
  <c r="G1487" i="1"/>
  <c r="G1502" i="1"/>
  <c r="C1483" i="1"/>
  <c r="H1483" i="1" s="1"/>
  <c r="H1481" i="1"/>
  <c r="G1481" i="1"/>
  <c r="E33" i="9"/>
  <c r="B33" i="9" s="1"/>
  <c r="E298" i="9"/>
  <c r="B298" i="9" s="1"/>
  <c r="E301" i="9"/>
  <c r="B301" i="9" s="1"/>
  <c r="H290" i="1"/>
  <c r="F418" i="4"/>
  <c r="E644" i="4"/>
  <c r="D638" i="1" s="1"/>
  <c r="G11" i="1"/>
  <c r="G21" i="1"/>
  <c r="G22" i="1"/>
  <c r="G23" i="1"/>
  <c r="G27" i="1"/>
  <c r="G28" i="1"/>
  <c r="G29" i="1"/>
  <c r="G30" i="1"/>
  <c r="G31" i="1"/>
  <c r="G32" i="1"/>
  <c r="G33" i="1"/>
  <c r="G34" i="1"/>
  <c r="G37" i="1"/>
  <c r="G38" i="1"/>
  <c r="G39" i="1"/>
  <c r="G40" i="1"/>
  <c r="G41" i="1"/>
  <c r="G43" i="1"/>
  <c r="G49" i="1"/>
  <c r="G50" i="1"/>
  <c r="G54" i="1"/>
  <c r="G55" i="1"/>
  <c r="G56" i="1"/>
  <c r="G58" i="1"/>
  <c r="G65" i="1"/>
  <c r="G66" i="1"/>
  <c r="G67" i="1"/>
  <c r="G68" i="1"/>
  <c r="G69" i="1"/>
  <c r="G70" i="1"/>
  <c r="G75" i="1"/>
  <c r="G76" i="1"/>
  <c r="G77" i="1"/>
  <c r="G81" i="1"/>
  <c r="G82" i="1"/>
  <c r="G83" i="1"/>
  <c r="G86" i="1"/>
  <c r="G87" i="1"/>
  <c r="G88" i="1"/>
  <c r="G89" i="1"/>
  <c r="G90" i="1"/>
  <c r="G91" i="1"/>
  <c r="G92" i="1"/>
  <c r="G93" i="1"/>
  <c r="G94" i="1"/>
  <c r="G99" i="1"/>
  <c r="G100" i="1"/>
  <c r="G102" i="1"/>
  <c r="G103" i="1"/>
  <c r="G104" i="1"/>
  <c r="G105" i="1"/>
  <c r="G106" i="1"/>
  <c r="G115" i="1"/>
  <c r="G118" i="1"/>
  <c r="G119" i="1"/>
  <c r="G120" i="1"/>
  <c r="G121" i="1"/>
  <c r="G122" i="1"/>
  <c r="G127" i="1"/>
  <c r="G128" i="1"/>
  <c r="G129" i="1"/>
  <c r="G130" i="1"/>
  <c r="G131" i="1"/>
  <c r="G132" i="1"/>
  <c r="G133" i="1"/>
  <c r="G135" i="1"/>
  <c r="G142" i="1"/>
  <c r="G145" i="1"/>
  <c r="G151" i="1"/>
  <c r="G152" i="1"/>
  <c r="G153" i="1"/>
  <c r="G155" i="1"/>
  <c r="G156" i="1"/>
  <c r="G157" i="1"/>
  <c r="G158" i="1"/>
  <c r="G160" i="1"/>
  <c r="G161" i="1"/>
  <c r="G162" i="1"/>
  <c r="G163" i="1"/>
  <c r="G164" i="1"/>
  <c r="G165" i="1"/>
  <c r="G166" i="1"/>
  <c r="G167" i="1"/>
  <c r="G168" i="1"/>
  <c r="G169" i="1"/>
  <c r="G176" i="1"/>
  <c r="G177" i="1"/>
  <c r="G178" i="1"/>
  <c r="G179" i="1"/>
  <c r="G180" i="1"/>
  <c r="G181" i="1"/>
  <c r="G182" i="1"/>
  <c r="G183" i="1"/>
  <c r="G184" i="1"/>
  <c r="G185" i="1"/>
  <c r="G186" i="1"/>
  <c r="G187" i="1"/>
  <c r="G188" i="1"/>
  <c r="G189" i="1"/>
  <c r="G190" i="1"/>
  <c r="G191" i="1"/>
  <c r="G197" i="1"/>
  <c r="G198" i="1"/>
  <c r="G199" i="1"/>
  <c r="G200" i="1"/>
  <c r="G201" i="1"/>
  <c r="G202" i="1"/>
  <c r="G203" i="1"/>
  <c r="G204" i="1"/>
  <c r="G205" i="1"/>
  <c r="G206" i="1"/>
  <c r="G207" i="1"/>
  <c r="G208" i="1"/>
  <c r="G219" i="1"/>
  <c r="G222" i="1"/>
  <c r="G223" i="1"/>
  <c r="G224" i="1"/>
  <c r="G226" i="1"/>
  <c r="G227" i="1"/>
  <c r="G230" i="1"/>
  <c r="G233" i="1"/>
  <c r="G234" i="1"/>
  <c r="G235" i="1"/>
  <c r="G236" i="1"/>
  <c r="G239" i="1"/>
  <c r="G240" i="1"/>
  <c r="G247" i="1"/>
  <c r="G251" i="1"/>
  <c r="G252" i="1"/>
  <c r="G253" i="1"/>
  <c r="G254" i="1"/>
  <c r="G255" i="1"/>
  <c r="G263" i="1"/>
  <c r="G264" i="1"/>
  <c r="G265" i="1"/>
  <c r="G266" i="1"/>
  <c r="G267" i="1"/>
  <c r="G268" i="1"/>
  <c r="G273" i="1"/>
  <c r="G274" i="1"/>
  <c r="G277" i="1"/>
  <c r="G278" i="1"/>
  <c r="G279" i="1"/>
  <c r="G282" i="1"/>
  <c r="G288" i="1"/>
  <c r="G289" i="1"/>
  <c r="G290" i="1"/>
  <c r="G292" i="1"/>
  <c r="G298" i="1"/>
  <c r="G299" i="1"/>
  <c r="G300" i="1"/>
  <c r="G301" i="1"/>
  <c r="G302" i="1"/>
  <c r="G303" i="1"/>
  <c r="G304" i="1"/>
  <c r="G307" i="1"/>
  <c r="G308" i="1"/>
  <c r="G309" i="1"/>
  <c r="G310" i="1"/>
  <c r="G314" i="1"/>
  <c r="G315" i="1"/>
  <c r="G316" i="1"/>
  <c r="G317" i="1"/>
  <c r="G319" i="1"/>
  <c r="G322" i="1"/>
  <c r="G323" i="1"/>
  <c r="G324" i="1"/>
  <c r="G325" i="1"/>
  <c r="G326" i="1"/>
  <c r="G327" i="1"/>
  <c r="G328" i="1"/>
  <c r="G329" i="1"/>
  <c r="G330" i="1"/>
  <c r="G331" i="1"/>
  <c r="G332" i="1"/>
  <c r="G333" i="1"/>
  <c r="G334" i="1"/>
  <c r="G338" i="1"/>
  <c r="G339" i="1"/>
  <c r="G340" i="1"/>
  <c r="G341" i="1"/>
  <c r="G342" i="1"/>
  <c r="G346" i="1"/>
  <c r="G347" i="1"/>
  <c r="G348" i="1"/>
  <c r="G352" i="1"/>
  <c r="G353" i="1"/>
  <c r="G354" i="1"/>
  <c r="G3" i="1"/>
  <c r="G4" i="1"/>
  <c r="G5" i="1"/>
  <c r="G6" i="1"/>
  <c r="G7" i="1"/>
  <c r="G8" i="1"/>
  <c r="G9" i="1"/>
  <c r="G10" i="1"/>
  <c r="G12" i="1"/>
  <c r="G13" i="1"/>
  <c r="G14" i="1"/>
  <c r="G15" i="1"/>
  <c r="G16" i="1"/>
  <c r="G17" i="1"/>
  <c r="G18" i="1"/>
  <c r="G19" i="1"/>
  <c r="G20" i="1"/>
  <c r="G24" i="1"/>
  <c r="G25" i="1"/>
  <c r="G26" i="1"/>
  <c r="G35" i="1"/>
  <c r="G36" i="1"/>
  <c r="G42" i="1"/>
  <c r="G44" i="1"/>
  <c r="G45" i="1"/>
  <c r="G46" i="1"/>
  <c r="G47" i="1"/>
  <c r="G48" i="1"/>
  <c r="G51" i="1"/>
  <c r="G52" i="1"/>
  <c r="G53" i="1"/>
  <c r="G57" i="1"/>
  <c r="G59" i="1"/>
  <c r="G60" i="1"/>
  <c r="G61" i="1"/>
  <c r="G62" i="1"/>
  <c r="G63" i="1"/>
  <c r="G64" i="1"/>
  <c r="G71" i="1"/>
  <c r="G72" i="1"/>
  <c r="G73" i="1"/>
  <c r="G74" i="1"/>
  <c r="G78" i="1"/>
  <c r="G79" i="1"/>
  <c r="G80" i="1"/>
  <c r="G84" i="1"/>
  <c r="G85" i="1"/>
  <c r="G95" i="1"/>
  <c r="G96" i="1"/>
  <c r="G97" i="1"/>
  <c r="G98" i="1"/>
  <c r="G101" i="1"/>
  <c r="G108" i="1"/>
  <c r="G109" i="1"/>
  <c r="G110" i="1"/>
  <c r="G111" i="1"/>
  <c r="G112" i="1"/>
  <c r="G113" i="1"/>
  <c r="G114" i="1"/>
  <c r="G116" i="1"/>
  <c r="G117" i="1"/>
  <c r="G123" i="1"/>
  <c r="G124" i="1"/>
  <c r="G125" i="1"/>
  <c r="G126" i="1"/>
  <c r="G134" i="1"/>
  <c r="G136" i="1"/>
  <c r="G137" i="1"/>
  <c r="G138" i="1"/>
  <c r="G139" i="1"/>
  <c r="G140" i="1"/>
  <c r="G141" i="1"/>
  <c r="G143" i="1"/>
  <c r="G146" i="1"/>
  <c r="G148" i="1"/>
  <c r="G149" i="1"/>
  <c r="G150" i="1"/>
  <c r="G154" i="1"/>
  <c r="G170" i="1"/>
  <c r="G171" i="1"/>
  <c r="G172" i="1"/>
  <c r="G173" i="1"/>
  <c r="G174" i="1"/>
  <c r="G175" i="1"/>
  <c r="G193" i="1"/>
  <c r="G194" i="1"/>
  <c r="G195" i="1"/>
  <c r="G196" i="1"/>
  <c r="G209" i="1"/>
  <c r="G210" i="1"/>
  <c r="G211" i="1"/>
  <c r="G212" i="1"/>
  <c r="G213" i="1"/>
  <c r="G214" i="1"/>
  <c r="G215" i="1"/>
  <c r="G216" i="1"/>
  <c r="G217" i="1"/>
  <c r="G218" i="1"/>
  <c r="G221" i="1"/>
  <c r="G225" i="1"/>
  <c r="G228" i="1"/>
  <c r="G229" i="1"/>
  <c r="G231" i="1"/>
  <c r="G232" i="1"/>
  <c r="G237" i="1"/>
  <c r="G238" i="1"/>
  <c r="G241" i="1"/>
  <c r="G242" i="1"/>
  <c r="G243" i="1"/>
  <c r="G244" i="1"/>
  <c r="G245" i="1"/>
  <c r="G246" i="1"/>
  <c r="G248" i="1"/>
  <c r="G249" i="1"/>
  <c r="G250" i="1"/>
  <c r="G256" i="1"/>
  <c r="G257" i="1"/>
  <c r="G258" i="1"/>
  <c r="G259" i="1"/>
  <c r="G260" i="1"/>
  <c r="G261" i="1"/>
  <c r="G262" i="1"/>
  <c r="G269" i="1"/>
  <c r="G270" i="1"/>
  <c r="G271" i="1"/>
  <c r="G272" i="1"/>
  <c r="G275" i="1"/>
  <c r="G276" i="1"/>
  <c r="G281" i="1"/>
  <c r="G283" i="1"/>
  <c r="G284" i="1"/>
  <c r="G291" i="1"/>
  <c r="G294" i="1"/>
  <c r="G295" i="1"/>
  <c r="G296" i="1"/>
  <c r="G297" i="1"/>
  <c r="G305" i="1"/>
  <c r="G306" i="1"/>
  <c r="G311" i="1"/>
  <c r="G312" i="1"/>
  <c r="G313" i="1"/>
  <c r="G318" i="1"/>
  <c r="G320" i="1"/>
  <c r="G321" i="1"/>
  <c r="G335" i="1"/>
  <c r="G336" i="1"/>
  <c r="G337" i="1"/>
  <c r="G343" i="1"/>
  <c r="G344" i="1"/>
  <c r="G349" i="1"/>
  <c r="G350" i="1"/>
  <c r="G351" i="1"/>
  <c r="G355" i="1"/>
  <c r="G356" i="1"/>
  <c r="G357" i="1"/>
  <c r="H358"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1065" i="1"/>
  <c r="G945" i="1"/>
  <c r="H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299" i="1"/>
  <c r="G1315" i="1"/>
  <c r="H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10" i="1"/>
  <c r="G1412" i="1"/>
  <c r="G1414" i="1"/>
  <c r="G1416" i="1"/>
  <c r="G1418" i="1"/>
  <c r="G1420" i="1"/>
  <c r="G1422" i="1"/>
  <c r="G1424" i="1"/>
  <c r="G1426" i="1"/>
  <c r="G1428" i="1"/>
  <c r="G1430" i="1"/>
  <c r="G1432" i="1"/>
  <c r="G1434" i="1"/>
  <c r="G1437" i="1"/>
  <c r="G1439" i="1"/>
  <c r="H1439" i="1"/>
  <c r="G1440" i="1"/>
  <c r="H1440" i="1"/>
  <c r="G1441" i="1"/>
  <c r="H1441" i="1"/>
  <c r="G1442" i="1"/>
  <c r="H1442" i="1"/>
  <c r="G1443" i="1"/>
  <c r="H1443" i="1"/>
  <c r="G1444" i="1"/>
  <c r="H1444" i="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1482" i="1"/>
  <c r="H1484" i="1"/>
  <c r="H1486" i="1"/>
  <c r="H1488" i="1"/>
  <c r="H1490" i="1"/>
  <c r="H1492" i="1"/>
  <c r="I16" i="3"/>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494" i="1"/>
  <c r="G1494" i="1"/>
  <c r="G1445"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H1545" i="1"/>
  <c r="H1547" i="1"/>
  <c r="H1549" i="1"/>
  <c r="H1551" i="1"/>
  <c r="H1553" i="1"/>
  <c r="H1555" i="1"/>
  <c r="H1557" i="1"/>
  <c r="H1559" i="1"/>
  <c r="H1561" i="1"/>
  <c r="H1563" i="1"/>
  <c r="H1565" i="1"/>
  <c r="H1567" i="1"/>
  <c r="H1569" i="1"/>
  <c r="H1571" i="1"/>
  <c r="H1573" i="1"/>
  <c r="H1575" i="1"/>
  <c r="H1577" i="1"/>
  <c r="H1579" i="1"/>
  <c r="F6" i="4"/>
  <c r="H16" i="3"/>
  <c r="F17" i="4"/>
  <c r="F29" i="4"/>
  <c r="F68" i="4"/>
  <c r="F106" i="4"/>
  <c r="F107" i="4"/>
  <c r="F124" i="4"/>
  <c r="F125" i="4"/>
  <c r="G21" i="9"/>
  <c r="H21" i="9"/>
  <c r="F152" i="4"/>
  <c r="F153" i="4"/>
  <c r="F273" i="4"/>
  <c r="F300" i="4"/>
  <c r="F312" i="4"/>
  <c r="F352" i="4"/>
  <c r="F363" i="4"/>
  <c r="F364" i="4"/>
  <c r="F416" i="4"/>
  <c r="F473" i="4"/>
  <c r="F525" i="4"/>
  <c r="F528" i="4"/>
  <c r="E143" i="9"/>
  <c r="B143" i="9" s="1"/>
  <c r="F603" i="4"/>
  <c r="D42" i="8"/>
  <c r="F7" i="4"/>
  <c r="F45" i="4"/>
  <c r="F50" i="4"/>
  <c r="F51" i="4"/>
  <c r="F83" i="4"/>
  <c r="D151" i="4"/>
  <c r="F197" i="4"/>
  <c r="D224" i="4"/>
  <c r="F225" i="4"/>
  <c r="F253" i="4"/>
  <c r="F264" i="4"/>
  <c r="D298" i="4"/>
  <c r="D350" i="4"/>
  <c r="E408" i="4"/>
  <c r="D403" i="1" s="1"/>
  <c r="E643" i="4"/>
  <c r="D637" i="1" s="1"/>
  <c r="H637" i="1" s="1"/>
  <c r="D644" i="4"/>
  <c r="G188" i="9"/>
  <c r="E188" i="9" s="1"/>
  <c r="B188" i="9" s="1"/>
  <c r="G180" i="9"/>
  <c r="E180" i="9" s="1"/>
  <c r="B180" i="9" s="1"/>
  <c r="F463" i="4"/>
  <c r="D484" i="4"/>
  <c r="F485" i="4"/>
  <c r="F529" i="4"/>
  <c r="E529" i="4"/>
  <c r="F581" i="4"/>
  <c r="H20" i="3"/>
  <c r="F8" i="5"/>
  <c r="F12" i="5"/>
  <c r="F13" i="5"/>
  <c r="E68" i="5"/>
  <c r="H25" i="3"/>
  <c r="F8" i="4"/>
  <c r="F134" i="4"/>
  <c r="F417" i="4"/>
  <c r="F422" i="4"/>
  <c r="F466" i="4"/>
  <c r="F594" i="4"/>
  <c r="F626" i="4"/>
  <c r="D78" i="5"/>
  <c r="E87" i="5"/>
  <c r="D1065" i="1" s="1"/>
  <c r="H1065" i="1" s="1"/>
  <c r="E290" i="9"/>
  <c r="B290" i="9" s="1"/>
  <c r="F88" i="5"/>
  <c r="D118" i="5"/>
  <c r="D134" i="5"/>
  <c r="D146" i="5"/>
  <c r="E176" i="5"/>
  <c r="D177" i="5"/>
  <c r="D245" i="5"/>
  <c r="D114" i="6"/>
  <c r="G316" i="9"/>
  <c r="E316" i="9" s="1"/>
  <c r="B160" i="9"/>
  <c r="F149" i="5"/>
  <c r="E310" i="9"/>
  <c r="B310" i="9" s="1"/>
  <c r="F190" i="5"/>
  <c r="E311" i="9"/>
  <c r="B311" i="9" s="1"/>
  <c r="F206" i="5"/>
  <c r="F5" i="6"/>
  <c r="D141" i="6"/>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M213" i="9"/>
  <c r="G192" i="9"/>
  <c r="E192" i="9" s="1"/>
  <c r="B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B222" i="9"/>
  <c r="B229" i="9"/>
  <c r="B232" i="9"/>
  <c r="B238" i="9"/>
  <c r="B240" i="9"/>
  <c r="B242" i="9"/>
  <c r="B244" i="9"/>
  <c r="B246" i="9"/>
  <c r="B248" i="9"/>
  <c r="B250" i="9"/>
  <c r="B252" i="9"/>
  <c r="B254" i="9"/>
  <c r="B256" i="9"/>
  <c r="B258" i="9"/>
  <c r="B260" i="9"/>
  <c r="B262" i="9"/>
  <c r="B264" i="9"/>
  <c r="B266" i="9"/>
  <c r="B268" i="9"/>
  <c r="B270" i="9"/>
  <c r="I23" i="3" l="1"/>
  <c r="D1214" i="1"/>
  <c r="E151" i="4"/>
  <c r="E289" i="4" s="1"/>
  <c r="G159" i="1"/>
  <c r="F163" i="4"/>
  <c r="E412" i="4"/>
  <c r="H2" i="1"/>
  <c r="I28" i="3"/>
  <c r="D1435" i="1"/>
  <c r="D985" i="1"/>
  <c r="F7" i="5"/>
  <c r="I20" i="3"/>
  <c r="G997" i="1"/>
  <c r="G1436" i="1"/>
  <c r="G1483" i="1"/>
  <c r="F245" i="5"/>
  <c r="C1222" i="1"/>
  <c r="G308" i="9"/>
  <c r="E308" i="9" s="1"/>
  <c r="B308" i="9" s="1"/>
  <c r="D176" i="5"/>
  <c r="F177" i="5"/>
  <c r="C1154" i="1"/>
  <c r="F118" i="5"/>
  <c r="C1096" i="1"/>
  <c r="F78" i="5"/>
  <c r="C1056" i="1"/>
  <c r="F484" i="4"/>
  <c r="C478" i="1"/>
  <c r="D408" i="4"/>
  <c r="F350" i="4"/>
  <c r="C345" i="1"/>
  <c r="H17" i="3"/>
  <c r="D289" i="4"/>
  <c r="C147" i="1"/>
  <c r="K1451" i="9"/>
  <c r="G314" i="9"/>
  <c r="E314" i="9" s="1"/>
  <c r="B314" i="9" s="1"/>
  <c r="I34" i="3"/>
  <c r="C1517" i="1"/>
  <c r="E639" i="4"/>
  <c r="D407" i="1"/>
  <c r="G637" i="1"/>
  <c r="B316" i="9"/>
  <c r="E315" i="9"/>
  <c r="I10" i="3" s="1"/>
  <c r="F146" i="5"/>
  <c r="C1124" i="1"/>
  <c r="I21" i="3"/>
  <c r="E6" i="5"/>
  <c r="D1046" i="1"/>
  <c r="D420" i="4"/>
  <c r="F213" i="9"/>
  <c r="B213" i="9" s="1"/>
  <c r="F141" i="6"/>
  <c r="H28" i="3"/>
  <c r="C1435" i="1"/>
  <c r="G318" i="9"/>
  <c r="E318" i="9" s="1"/>
  <c r="F114" i="6"/>
  <c r="H27" i="3"/>
  <c r="C1408" i="1"/>
  <c r="D237" i="5"/>
  <c r="E175" i="5"/>
  <c r="D1152" i="1" s="1"/>
  <c r="I22" i="3"/>
  <c r="D1153" i="1"/>
  <c r="F134" i="5"/>
  <c r="C1112" i="1"/>
  <c r="D68" i="5"/>
  <c r="E528" i="4"/>
  <c r="D523" i="1"/>
  <c r="F644" i="4"/>
  <c r="C638" i="1"/>
  <c r="D407" i="4"/>
  <c r="F298" i="4"/>
  <c r="C293" i="1"/>
  <c r="F224" i="4"/>
  <c r="C220" i="1"/>
  <c r="H19" i="9"/>
  <c r="E19" i="9" s="1"/>
  <c r="B19" i="9" s="1"/>
  <c r="G313" i="9"/>
  <c r="E313" i="9" s="1"/>
  <c r="D412" i="4"/>
  <c r="E21" i="9"/>
  <c r="I1478" i="1"/>
  <c r="I1476" i="1"/>
  <c r="I1459" i="1"/>
  <c r="I1457" i="1"/>
  <c r="I1455" i="1"/>
  <c r="I1452" i="1"/>
  <c r="I1450" i="1"/>
  <c r="I1448" i="1"/>
  <c r="I1446" i="1"/>
  <c r="F643" i="4"/>
  <c r="I1473" i="1"/>
  <c r="I1471" i="1"/>
  <c r="I1468" i="1"/>
  <c r="I1466" i="1"/>
  <c r="I1464" i="1"/>
  <c r="I1462" i="1"/>
  <c r="I1444" i="1"/>
  <c r="I1443" i="1"/>
  <c r="I1442" i="1"/>
  <c r="I1441" i="1"/>
  <c r="I1440" i="1"/>
  <c r="I1439" i="1"/>
  <c r="I17" i="3" l="1"/>
  <c r="F151" i="4"/>
  <c r="D147" i="1"/>
  <c r="H147" i="1" s="1"/>
  <c r="E413" i="4"/>
  <c r="D408" i="1" s="1"/>
  <c r="D285" i="1"/>
  <c r="E291" i="4"/>
  <c r="D287" i="1" s="1"/>
  <c r="E290" i="4"/>
  <c r="D286" i="1" s="1"/>
  <c r="E415" i="4"/>
  <c r="D410" i="1" s="1"/>
  <c r="H985" i="1"/>
  <c r="G985" i="1"/>
  <c r="D639" i="4"/>
  <c r="F412" i="4"/>
  <c r="C407" i="1"/>
  <c r="B21" i="9"/>
  <c r="B313" i="9"/>
  <c r="E312" i="9"/>
  <c r="H220" i="1"/>
  <c r="G220" i="1"/>
  <c r="H293" i="1"/>
  <c r="G293" i="1"/>
  <c r="F407" i="4"/>
  <c r="C402" i="1"/>
  <c r="E636" i="4"/>
  <c r="D630" i="1" s="1"/>
  <c r="D522" i="1"/>
  <c r="E635" i="4"/>
  <c r="D629" i="1" s="1"/>
  <c r="H1112" i="1"/>
  <c r="G1112" i="1"/>
  <c r="G1408" i="1"/>
  <c r="H1408" i="1"/>
  <c r="H9" i="3"/>
  <c r="G1435" i="1"/>
  <c r="H1435" i="1"/>
  <c r="F420" i="4"/>
  <c r="D635" i="4"/>
  <c r="C414" i="1"/>
  <c r="D636" i="4"/>
  <c r="H278" i="9"/>
  <c r="D984" i="1"/>
  <c r="H1124" i="1"/>
  <c r="G1124" i="1"/>
  <c r="G478" i="1"/>
  <c r="H478" i="1"/>
  <c r="H1056" i="1"/>
  <c r="G1056" i="1"/>
  <c r="H1096" i="1"/>
  <c r="G1096" i="1"/>
  <c r="H1154" i="1"/>
  <c r="G1154" i="1"/>
  <c r="F176" i="5"/>
  <c r="D175" i="5"/>
  <c r="H22" i="3"/>
  <c r="C1153" i="1"/>
  <c r="H1222" i="1"/>
  <c r="G1222" i="1"/>
  <c r="G638" i="1"/>
  <c r="H638" i="1"/>
  <c r="H523" i="1"/>
  <c r="G523" i="1"/>
  <c r="F68" i="5"/>
  <c r="H21" i="3"/>
  <c r="C1046" i="1"/>
  <c r="D6" i="5"/>
  <c r="F237" i="5"/>
  <c r="H23" i="3"/>
  <c r="C1214" i="1"/>
  <c r="B318" i="9"/>
  <c r="E317" i="9"/>
  <c r="D633" i="1"/>
  <c r="G1517" i="1"/>
  <c r="H1517" i="1"/>
  <c r="H11" i="3"/>
  <c r="G147" i="1"/>
  <c r="D413" i="4"/>
  <c r="D291" i="4"/>
  <c r="F289" i="4"/>
  <c r="C285" i="1"/>
  <c r="D290" i="4"/>
  <c r="H345" i="1"/>
  <c r="G345" i="1"/>
  <c r="F408" i="4"/>
  <c r="C403" i="1"/>
  <c r="E640" i="4" l="1"/>
  <c r="E641" i="4" s="1"/>
  <c r="E414" i="4"/>
  <c r="D409" i="1" s="1"/>
  <c r="H285" i="1"/>
  <c r="G285" i="1"/>
  <c r="F291" i="4"/>
  <c r="C287" i="1"/>
  <c r="G403" i="1"/>
  <c r="H403" i="1"/>
  <c r="F290" i="4"/>
  <c r="C286" i="1"/>
  <c r="D640" i="4"/>
  <c r="D415" i="4"/>
  <c r="F413" i="4"/>
  <c r="C408" i="1"/>
  <c r="N3" i="9"/>
  <c r="I11" i="3"/>
  <c r="D635" i="1"/>
  <c r="G285" i="9"/>
  <c r="E285" i="9" s="1"/>
  <c r="B285" i="9" s="1"/>
  <c r="G278" i="9"/>
  <c r="E278" i="9" s="1"/>
  <c r="F6" i="5"/>
  <c r="C984" i="1"/>
  <c r="H1153" i="1"/>
  <c r="G1153" i="1"/>
  <c r="F175" i="5"/>
  <c r="C1152" i="1"/>
  <c r="F636" i="4"/>
  <c r="C630" i="1"/>
  <c r="F635" i="4"/>
  <c r="C629" i="1"/>
  <c r="K3" i="9"/>
  <c r="I9" i="3"/>
  <c r="D641" i="4"/>
  <c r="F639" i="4"/>
  <c r="C633" i="1"/>
  <c r="H1214" i="1"/>
  <c r="G1214" i="1"/>
  <c r="H1046" i="1"/>
  <c r="G1046" i="1"/>
  <c r="G414" i="1"/>
  <c r="H414" i="1"/>
  <c r="H522" i="1"/>
  <c r="G522" i="1"/>
  <c r="G402" i="1"/>
  <c r="H402" i="1"/>
  <c r="G407" i="1"/>
  <c r="H407" i="1"/>
  <c r="D414" i="4"/>
  <c r="D634" i="1" l="1"/>
  <c r="E642" i="4"/>
  <c r="E646" i="4" s="1"/>
  <c r="G408" i="1"/>
  <c r="H408" i="1"/>
  <c r="F415" i="4"/>
  <c r="C410" i="1"/>
  <c r="H286" i="1"/>
  <c r="G286" i="1"/>
  <c r="H287" i="1"/>
  <c r="G287" i="1"/>
  <c r="F414" i="4"/>
  <c r="C409" i="1"/>
  <c r="G629" i="1"/>
  <c r="H629" i="1"/>
  <c r="G630" i="1"/>
  <c r="H630" i="1"/>
  <c r="H1152" i="1"/>
  <c r="G1152" i="1"/>
  <c r="H8" i="3"/>
  <c r="G984" i="1"/>
  <c r="H984" i="1"/>
  <c r="B278" i="9"/>
  <c r="E277" i="9"/>
  <c r="G633" i="1"/>
  <c r="H633" i="1"/>
  <c r="F641" i="4"/>
  <c r="D645" i="4"/>
  <c r="C635" i="1"/>
  <c r="D642" i="4"/>
  <c r="F640" i="4"/>
  <c r="C634" i="1"/>
  <c r="D636" i="1" l="1"/>
  <c r="E645" i="4"/>
  <c r="I18" i="3" s="1"/>
  <c r="I19" i="3"/>
  <c r="D640" i="1"/>
  <c r="H18" i="3"/>
  <c r="F645" i="4"/>
  <c r="C639" i="1"/>
  <c r="M3" i="9"/>
  <c r="I8" i="3"/>
  <c r="G410" i="1"/>
  <c r="H410" i="1"/>
  <c r="G634" i="1"/>
  <c r="H634" i="1"/>
  <c r="D646" i="4"/>
  <c r="F642" i="4"/>
  <c r="C636" i="1"/>
  <c r="G635" i="1"/>
  <c r="H635" i="1"/>
  <c r="G409" i="1"/>
  <c r="H409" i="1"/>
  <c r="D639" i="1" l="1"/>
  <c r="G639" i="1" s="1"/>
  <c r="H639" i="1"/>
  <c r="G636" i="1"/>
  <c r="H636" i="1"/>
  <c r="F646" i="4"/>
  <c r="H19" i="3"/>
  <c r="C640" i="1"/>
  <c r="G276" i="9"/>
  <c r="E276" i="9" s="1"/>
  <c r="B276" i="9" s="1"/>
  <c r="G640" i="1" l="1"/>
  <c r="H640" i="1"/>
  <c r="H7" i="3"/>
  <c r="J3" i="9" l="1"/>
  <c r="G274" i="9" l="1"/>
  <c r="L272" i="9"/>
  <c r="H274" i="9"/>
  <c r="M272" i="9"/>
  <c r="G18" i="9"/>
  <c r="H18" i="9"/>
  <c r="I5" i="9"/>
  <c r="J6" i="9"/>
  <c r="K7" i="9"/>
  <c r="I9" i="9"/>
  <c r="J10" i="9"/>
  <c r="K11" i="9"/>
  <c r="I13" i="9"/>
  <c r="G15" i="9"/>
  <c r="H16" i="9"/>
  <c r="H17" i="9"/>
  <c r="J5" i="9"/>
  <c r="K6" i="9"/>
  <c r="I8" i="9"/>
  <c r="J9" i="9"/>
  <c r="K10" i="9"/>
  <c r="I12" i="9"/>
  <c r="J13" i="9"/>
  <c r="M15" i="9"/>
  <c r="L16" i="9"/>
  <c r="I17" i="9"/>
  <c r="J17" i="9"/>
  <c r="K5" i="9"/>
  <c r="I7" i="9"/>
  <c r="J8" i="9"/>
  <c r="K9" i="9"/>
  <c r="I11" i="9"/>
  <c r="J12" i="9"/>
  <c r="K13" i="9"/>
  <c r="L15" i="9"/>
  <c r="M16" i="9"/>
  <c r="I6" i="9"/>
  <c r="J7" i="9"/>
  <c r="K8" i="9"/>
  <c r="J11" i="9"/>
  <c r="K12" i="9"/>
  <c r="H15" i="9"/>
  <c r="G16" i="9"/>
  <c r="E16" i="9" s="1"/>
  <c r="G17" i="9"/>
  <c r="E6" i="9" l="1"/>
  <c r="B6" i="9" s="1"/>
  <c r="F15" i="9"/>
  <c r="E7" i="9"/>
  <c r="B7" i="9" s="1"/>
  <c r="F16" i="9"/>
  <c r="B16" i="9" s="1"/>
  <c r="E17" i="9"/>
  <c r="B17" i="9" s="1"/>
  <c r="E11" i="9"/>
  <c r="B11" i="9" s="1"/>
  <c r="E12" i="9"/>
  <c r="B12" i="9" s="1"/>
  <c r="E15" i="9"/>
  <c r="E9" i="9"/>
  <c r="B9" i="9" s="1"/>
  <c r="F272" i="9"/>
  <c r="E8" i="9"/>
  <c r="B8" i="9" s="1"/>
  <c r="E13" i="9"/>
  <c r="B13" i="9" s="1"/>
  <c r="E10" i="9"/>
  <c r="B10" i="9" s="1"/>
  <c r="E5" i="9"/>
  <c r="E18" i="9"/>
  <c r="B18" i="9" s="1"/>
  <c r="E274" i="9"/>
  <c r="F14" i="9" l="1"/>
  <c r="B274" i="9"/>
  <c r="E20" i="9"/>
  <c r="I7" i="3" s="1"/>
  <c r="B5" i="9"/>
  <c r="E4" i="9"/>
  <c r="B272" i="9"/>
  <c r="F20" i="9"/>
  <c r="F3" i="9"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<sst xmlns="http://schemas.openxmlformats.org/spreadsheetml/2006/main" count="4374" uniqueCount="3426">
  <si>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</si>
  <si>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</si>
  <si>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</si>
  <si>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</si>
  <si>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</si>
  <si>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</si>
  <si>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</si>
  <si>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</si>
  <si>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</si>
  <si>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</si>
  <si>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</si>
  <si>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</si>
  <si>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</si>
  <si>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</si>
  <si>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</si>
  <si>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</si>
  <si>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</si>
  <si>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</si>
  <si>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</si>
  <si>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</si>
  <si>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</si>
  <si>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</si>
  <si>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</si>
  <si>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</si>
  <si>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</si>
  <si>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</si>
  <si>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</si>
  <si>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</si>
  <si>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</si>
  <si>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</si>
  <si>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</si>
  <si>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FRAN KONCELAK  DRNJE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</si>
  <si>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</si>
  <si>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</si>
  <si>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</si>
  <si>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</si>
  <si>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</si>
  <si>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</si>
  <si>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</si>
  <si>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</si>
  <si>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</si>
  <si>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</si>
  <si>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</si>
  <si>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</si>
  <si>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</si>
  <si>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</si>
  <si>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</si>
  <si>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</si>
  <si>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</si>
  <si>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8529 - OSNOVNA ŠKOLA FRAN KONCELAK  DRNJE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</si>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</sst>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1874215.1099999999</v>
      </c>
      <c r="D2" s="6">
        <f>'PR-RAS'!E6</f>
        <v>2323615.2900000005</v>
      </c>
      <c r="E2" s="6">
        <v>0</v>
      </c>
      <c r="F2" s="6">
        <v>0</v>
      </c>
      <c r="G2" s="7">
        <f t="shared" ref="G2:G264" si="0">(B2/1000)*(C2*1+D2*2)</f>
        <v>6521.4456900000014</v>
      </c>
      <c r="H2" s="7">
        <f t="shared" ref="H2:H264" si="1">ABS(C2-ROUND(C2,0))+ABS(D2-ROUND(D2,0))</f>
        <v>0.40000000037252903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1777321.2999999998</v>
      </c>
      <c r="D46" s="1">
        <f>'PR-RAS'!E50</f>
        <v>2173440.3100000005</v>
      </c>
      <c r="E46" s="1">
        <v>0</v>
      </c>
      <c r="F46" s="1">
        <v>0</v>
      </c>
      <c r="G46" s="2">
        <f t="shared" si="0"/>
        <v>275589.08640000003</v>
      </c>
      <c r="H46" s="2">
        <f t="shared" si="1"/>
        <v>0.61000000033527613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1704165.89</v>
      </c>
      <c r="D64" s="1">
        <f>'PR-RAS'!E68</f>
        <v>2093308.1500000001</v>
      </c>
      <c r="E64" s="1">
        <v>0</v>
      </c>
      <c r="F64" s="1">
        <v>0</v>
      </c>
      <c r="G64" s="2">
        <f t="shared" si="0"/>
        <v>371119.27797000005</v>
      </c>
      <c r="H64" s="2">
        <f t="shared" si="1"/>
        <v>0.26000000024214387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1680923.68</v>
      </c>
      <c r="D65" s="1">
        <f>'PR-RAS'!E69</f>
        <v>2085196.87</v>
      </c>
      <c r="E65" s="1">
        <v>0</v>
      </c>
      <c r="F65" s="1">
        <v>0</v>
      </c>
      <c r="G65" s="2">
        <f t="shared" si="0"/>
        <v>374484.31488000002</v>
      </c>
      <c r="H65" s="2">
        <f t="shared" si="1"/>
        <v>0.44999999995343387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23242.21</v>
      </c>
      <c r="D66" s="1">
        <f>'PR-RAS'!E70</f>
        <v>8111.28</v>
      </c>
      <c r="E66" s="1">
        <v>0</v>
      </c>
      <c r="F66" s="1">
        <v>0</v>
      </c>
      <c r="G66" s="2">
        <f t="shared" si="0"/>
        <v>2565.2100499999997</v>
      </c>
      <c r="H66" s="2">
        <f t="shared" si="1"/>
        <v>0.48999999999887223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33913.919999999998</v>
      </c>
      <c r="D70" s="1">
        <f>'PR-RAS'!E74</f>
        <v>45814</v>
      </c>
      <c r="E70" s="1">
        <v>0</v>
      </c>
      <c r="F70" s="1">
        <v>0</v>
      </c>
      <c r="G70" s="2">
        <f t="shared" si="0"/>
        <v>8662.3924800000004</v>
      </c>
      <c r="H70" s="2">
        <f t="shared" si="1"/>
        <v>8.000000000174623E-2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33913.919999999998</v>
      </c>
      <c r="D71" s="1">
        <f>'PR-RAS'!E75</f>
        <v>45814</v>
      </c>
      <c r="E71" s="1">
        <v>0</v>
      </c>
      <c r="F71" s="1">
        <v>0</v>
      </c>
      <c r="G71" s="2">
        <f t="shared" si="0"/>
        <v>8787.9344000000001</v>
      </c>
      <c r="H71" s="2">
        <f t="shared" si="1"/>
        <v>8.000000000174623E-2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39241.490000000005</v>
      </c>
      <c r="D73" s="1">
        <f>'PR-RAS'!E77</f>
        <v>34318.160000000003</v>
      </c>
      <c r="E73" s="1">
        <v>0</v>
      </c>
      <c r="F73" s="1">
        <v>0</v>
      </c>
      <c r="G73" s="2">
        <f t="shared" si="0"/>
        <v>7767.2023200000003</v>
      </c>
      <c r="H73" s="2">
        <f t="shared" si="1"/>
        <v>0.65000000000873115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58.12</v>
      </c>
      <c r="D74" s="1">
        <f>'PR-RAS'!E78</f>
        <v>144.55000000000001</v>
      </c>
      <c r="E74" s="1">
        <v>0</v>
      </c>
      <c r="F74" s="1">
        <v>0</v>
      </c>
      <c r="G74" s="2">
        <f t="shared" si="0"/>
        <v>25.347059999999999</v>
      </c>
      <c r="H74" s="2">
        <f t="shared" si="1"/>
        <v>0.56999999999998607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39183.370000000003</v>
      </c>
      <c r="D76" s="1">
        <f>'PR-RAS'!E80</f>
        <v>34173.61</v>
      </c>
      <c r="E76" s="1">
        <v>0</v>
      </c>
      <c r="F76" s="1">
        <v>0</v>
      </c>
      <c r="G76" s="2">
        <f t="shared" si="0"/>
        <v>8064.794249999999</v>
      </c>
      <c r="H76" s="2">
        <f t="shared" si="1"/>
        <v>0.76000000000203727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5313.55</v>
      </c>
      <c r="D102" s="1">
        <f>'PR-RAS'!E106</f>
        <v>4839.04</v>
      </c>
      <c r="E102" s="1">
        <v>0</v>
      </c>
      <c r="F102" s="1">
        <v>0</v>
      </c>
      <c r="G102" s="2">
        <f t="shared" si="0"/>
        <v>1514.1546300000002</v>
      </c>
      <c r="H102" s="2">
        <f t="shared" si="1"/>
        <v>0.48999999999978172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5313.55</v>
      </c>
      <c r="D108" s="1">
        <f>'PR-RAS'!E112</f>
        <v>4839.04</v>
      </c>
      <c r="E108" s="1">
        <v>0</v>
      </c>
      <c r="F108" s="1">
        <v>0</v>
      </c>
      <c r="G108" s="2">
        <f t="shared" si="0"/>
        <v>1604.1044100000001</v>
      </c>
      <c r="H108" s="2">
        <f t="shared" si="1"/>
        <v>0.48999999999978172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5313.55</v>
      </c>
      <c r="D113" s="1">
        <f>'PR-RAS'!E117</f>
        <v>4839.04</v>
      </c>
      <c r="E113" s="1">
        <v>0</v>
      </c>
      <c r="F113" s="1">
        <v>0</v>
      </c>
      <c r="G113" s="2">
        <f t="shared" si="0"/>
        <v>1679.0625600000001</v>
      </c>
      <c r="H113" s="2">
        <f t="shared" si="1"/>
        <v>0.48999999999978172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8941.4499999999989</v>
      </c>
      <c r="D120" s="1">
        <f>'PR-RAS'!E124</f>
        <v>9033.1</v>
      </c>
      <c r="E120" s="1">
        <v>0</v>
      </c>
      <c r="F120" s="1">
        <v>0</v>
      </c>
      <c r="G120" s="2">
        <f t="shared" si="0"/>
        <v>3213.9103500000001</v>
      </c>
      <c r="H120" s="2">
        <f t="shared" si="1"/>
        <v>0.5499999999992724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7941.7699999999995</v>
      </c>
      <c r="D121" s="1">
        <f>'PR-RAS'!E125</f>
        <v>7911.61</v>
      </c>
      <c r="E121" s="1">
        <v>0</v>
      </c>
      <c r="F121" s="1">
        <v>0</v>
      </c>
      <c r="G121" s="2">
        <f t="shared" si="0"/>
        <v>2851.7987999999996</v>
      </c>
      <c r="H121" s="2">
        <f t="shared" si="1"/>
        <v>0.62000000000080036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410.62</v>
      </c>
      <c r="D122" s="1">
        <f>'PR-RAS'!E126</f>
        <v>338</v>
      </c>
      <c r="E122" s="1">
        <v>0</v>
      </c>
      <c r="F122" s="1">
        <v>0</v>
      </c>
      <c r="G122" s="2">
        <f t="shared" si="0"/>
        <v>131.48101999999997</v>
      </c>
      <c r="H122" s="2">
        <f t="shared" si="1"/>
        <v>0.37999999999999545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7531.15</v>
      </c>
      <c r="D123" s="1">
        <f>'PR-RAS'!E127</f>
        <v>7573.61</v>
      </c>
      <c r="E123" s="1">
        <v>0</v>
      </c>
      <c r="F123" s="1">
        <v>0</v>
      </c>
      <c r="G123" s="2">
        <f t="shared" si="0"/>
        <v>2766.7611399999996</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999.68</v>
      </c>
      <c r="D124" s="1">
        <f>'PR-RAS'!E128</f>
        <v>1121.49</v>
      </c>
      <c r="E124" s="1">
        <v>0</v>
      </c>
      <c r="F124" s="1">
        <v>0</v>
      </c>
      <c r="G124" s="2">
        <f t="shared" si="0"/>
        <v>398.84717999999998</v>
      </c>
      <c r="H124" s="2">
        <f t="shared" si="1"/>
        <v>0.81000000000005912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999.68</v>
      </c>
      <c r="D125" s="1">
        <f>'PR-RAS'!E129</f>
        <v>1121.49</v>
      </c>
      <c r="E125" s="1">
        <v>0</v>
      </c>
      <c r="F125" s="1">
        <v>0</v>
      </c>
      <c r="G125" s="2">
        <f t="shared" si="0"/>
        <v>402.08983999999998</v>
      </c>
      <c r="H125" s="2">
        <f t="shared" si="1"/>
        <v>0.81000000000005912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82638.81</v>
      </c>
      <c r="D129" s="1">
        <f>'PR-RAS'!E133</f>
        <v>136302.84</v>
      </c>
      <c r="E129" s="1">
        <v>0</v>
      </c>
      <c r="F129" s="1">
        <v>0</v>
      </c>
      <c r="G129" s="2">
        <f t="shared" si="0"/>
        <v>45471.294719999998</v>
      </c>
      <c r="H129" s="2">
        <f t="shared" si="1"/>
        <v>0.35000000000582077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82638.81</v>
      </c>
      <c r="D130" s="1">
        <f>'PR-RAS'!E134</f>
        <v>136302.84</v>
      </c>
      <c r="E130" s="1">
        <v>0</v>
      </c>
      <c r="F130" s="1">
        <v>0</v>
      </c>
      <c r="G130" s="2">
        <f t="shared" si="0"/>
        <v>45826.539210000003</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79187.81</v>
      </c>
      <c r="D131" s="1">
        <f>'PR-RAS'!E135</f>
        <v>104034.51</v>
      </c>
      <c r="E131" s="1">
        <v>0</v>
      </c>
      <c r="F131" s="1">
        <v>0</v>
      </c>
      <c r="G131" s="2">
        <f t="shared" si="0"/>
        <v>37343.387899999994</v>
      </c>
      <c r="H131" s="2">
        <f t="shared" si="1"/>
        <v>0.680000000007567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3451</v>
      </c>
      <c r="D132" s="1">
        <f>'PR-RAS'!E136</f>
        <v>32268.33</v>
      </c>
      <c r="E132" s="1">
        <v>0</v>
      </c>
      <c r="F132" s="1">
        <v>0</v>
      </c>
      <c r="G132" s="2">
        <f t="shared" si="0"/>
        <v>8906.3834600000009</v>
      </c>
      <c r="H132" s="2">
        <f t="shared" si="1"/>
        <v>0.33000000000174623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1888632.09</v>
      </c>
      <c r="D147" s="1">
        <f>'PR-RAS'!E151</f>
        <v>2276526.65</v>
      </c>
      <c r="E147" s="1">
        <v>0</v>
      </c>
      <c r="F147" s="1">
        <v>0</v>
      </c>
      <c r="G147" s="2">
        <f t="shared" si="0"/>
        <v>940486.06693999993</v>
      </c>
      <c r="H147" s="2">
        <f t="shared" si="1"/>
        <v>0.44000000017695129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1560024.55</v>
      </c>
      <c r="D148" s="1">
        <f>'PR-RAS'!E152</f>
        <v>1951213.88</v>
      </c>
      <c r="E148" s="1">
        <v>0</v>
      </c>
      <c r="F148" s="1">
        <v>0</v>
      </c>
      <c r="G148" s="2">
        <f t="shared" si="0"/>
        <v>802980.48956999986</v>
      </c>
      <c r="H148" s="2">
        <f t="shared" si="1"/>
        <v>0.57000000006519258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1293556.1700000002</v>
      </c>
      <c r="D149" s="1">
        <f>'PR-RAS'!E153</f>
        <v>1623386.26</v>
      </c>
      <c r="E149" s="1">
        <v>0</v>
      </c>
      <c r="F149" s="1">
        <v>0</v>
      </c>
      <c r="G149" s="2">
        <f t="shared" si="0"/>
        <v>671968.64612000005</v>
      </c>
      <c r="H149" s="2">
        <f t="shared" si="1"/>
        <v>0.43000000016763806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1255244.28</v>
      </c>
      <c r="D150" s="1">
        <f>'PR-RAS'!E154</f>
        <v>1579865.69</v>
      </c>
      <c r="E150" s="1">
        <v>0</v>
      </c>
      <c r="F150" s="1">
        <v>0</v>
      </c>
      <c r="G150" s="2">
        <f t="shared" si="0"/>
        <v>657831.37334000005</v>
      </c>
      <c r="H150" s="2">
        <f t="shared" si="1"/>
        <v>0.59000000008381903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23725.11</v>
      </c>
      <c r="D152" s="1">
        <f>'PR-RAS'!E156</f>
        <v>26301.73</v>
      </c>
      <c r="E152" s="1">
        <v>0</v>
      </c>
      <c r="F152" s="1">
        <v>0</v>
      </c>
      <c r="G152" s="2">
        <f t="shared" si="0"/>
        <v>11525.614070000001</v>
      </c>
      <c r="H152" s="2">
        <f t="shared" si="1"/>
        <v>0.38000000000101863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14586.78</v>
      </c>
      <c r="D153" s="1">
        <f>'PR-RAS'!E157</f>
        <v>17218.84</v>
      </c>
      <c r="E153" s="1">
        <v>0</v>
      </c>
      <c r="F153" s="1">
        <v>0</v>
      </c>
      <c r="G153" s="2">
        <f t="shared" si="0"/>
        <v>7451.71792</v>
      </c>
      <c r="H153" s="2">
        <f t="shared" si="1"/>
        <v>0.37999999999919964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60009.47</v>
      </c>
      <c r="D154" s="1">
        <f>'PR-RAS'!E158</f>
        <v>64160.24</v>
      </c>
      <c r="E154" s="1">
        <v>0</v>
      </c>
      <c r="F154" s="1">
        <v>0</v>
      </c>
      <c r="G154" s="2">
        <f t="shared" si="0"/>
        <v>28814.482350000002</v>
      </c>
      <c r="H154" s="2">
        <f t="shared" si="1"/>
        <v>0.70999999999912689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206458.91</v>
      </c>
      <c r="D155" s="1">
        <f>'PR-RAS'!E159</f>
        <v>263667.38</v>
      </c>
      <c r="E155" s="1">
        <v>0</v>
      </c>
      <c r="F155" s="1">
        <v>0</v>
      </c>
      <c r="G155" s="2">
        <f t="shared" si="0"/>
        <v>113004.22518000001</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206458.91</v>
      </c>
      <c r="D157" s="1">
        <f>'PR-RAS'!E161</f>
        <v>263667.38</v>
      </c>
      <c r="E157" s="1">
        <v>0</v>
      </c>
      <c r="F157" s="1">
        <v>0</v>
      </c>
      <c r="G157" s="2">
        <f t="shared" si="0"/>
        <v>114471.81252000001</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324667.21999999997</v>
      </c>
      <c r="D159" s="1">
        <f>'PR-RAS'!E163</f>
        <v>321305.17</v>
      </c>
      <c r="E159" s="1">
        <v>0</v>
      </c>
      <c r="F159" s="1">
        <v>0</v>
      </c>
      <c r="G159" s="2">
        <f t="shared" si="0"/>
        <v>152829.85447999998</v>
      </c>
      <c r="H159" s="2">
        <f t="shared" si="1"/>
        <v>0.38999999995576218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103030.35</v>
      </c>
      <c r="D160" s="1">
        <f>'PR-RAS'!E164</f>
        <v>98488.5</v>
      </c>
      <c r="E160" s="1">
        <v>0</v>
      </c>
      <c r="F160" s="1">
        <v>0</v>
      </c>
      <c r="G160" s="2">
        <f t="shared" si="0"/>
        <v>47701.16865</v>
      </c>
      <c r="H160" s="2">
        <f t="shared" si="1"/>
        <v>0.85000000000582077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26863.79</v>
      </c>
      <c r="D161" s="1">
        <f>'PR-RAS'!E165</f>
        <v>32985.379999999997</v>
      </c>
      <c r="E161" s="1">
        <v>0</v>
      </c>
      <c r="F161" s="1">
        <v>0</v>
      </c>
      <c r="G161" s="2">
        <f t="shared" si="0"/>
        <v>14853.527999999998</v>
      </c>
      <c r="H161" s="2">
        <f t="shared" si="1"/>
        <v>0.58999999999650754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54212.9</v>
      </c>
      <c r="D162" s="1">
        <f>'PR-RAS'!E166</f>
        <v>54196.14</v>
      </c>
      <c r="E162" s="1">
        <v>0</v>
      </c>
      <c r="F162" s="1">
        <v>0</v>
      </c>
      <c r="G162" s="2">
        <f t="shared" si="0"/>
        <v>26179.433979999998</v>
      </c>
      <c r="H162" s="2">
        <f t="shared" si="1"/>
        <v>0.23999999999796273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20933.5</v>
      </c>
      <c r="D163" s="1">
        <f>'PR-RAS'!E167</f>
        <v>10036.379999999999</v>
      </c>
      <c r="E163" s="1">
        <v>0</v>
      </c>
      <c r="F163" s="1">
        <v>0</v>
      </c>
      <c r="G163" s="2">
        <f t="shared" si="0"/>
        <v>6643.0141199999989</v>
      </c>
      <c r="H163" s="2">
        <f t="shared" si="1"/>
        <v>0.87999999999919964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1020.16</v>
      </c>
      <c r="D164" s="1">
        <f>'PR-RAS'!E168</f>
        <v>1270.5999999999999</v>
      </c>
      <c r="E164" s="1">
        <v>0</v>
      </c>
      <c r="F164" s="1">
        <v>0</v>
      </c>
      <c r="G164" s="2">
        <f t="shared" si="0"/>
        <v>580.50167999999996</v>
      </c>
      <c r="H164" s="2">
        <f t="shared" si="1"/>
        <v>0.56000000000005912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144738.85999999999</v>
      </c>
      <c r="D165" s="1">
        <f>'PR-RAS'!E169</f>
        <v>138016.25000000003</v>
      </c>
      <c r="E165" s="1">
        <v>0</v>
      </c>
      <c r="F165" s="1">
        <v>0</v>
      </c>
      <c r="G165" s="2">
        <f t="shared" si="0"/>
        <v>69006.503040000011</v>
      </c>
      <c r="H165" s="2">
        <f t="shared" si="1"/>
        <v>0.39000000004307367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13916.51</v>
      </c>
      <c r="D166" s="1">
        <f>'PR-RAS'!E170</f>
        <v>12512.05</v>
      </c>
      <c r="E166" s="1">
        <v>0</v>
      </c>
      <c r="F166" s="1">
        <v>0</v>
      </c>
      <c r="G166" s="2">
        <f t="shared" si="0"/>
        <v>6425.2006500000007</v>
      </c>
      <c r="H166" s="2">
        <f t="shared" si="1"/>
        <v>0.53999999999905413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94206.7</v>
      </c>
      <c r="D167" s="1">
        <f>'PR-RAS'!E171</f>
        <v>94358.88</v>
      </c>
      <c r="E167" s="1">
        <v>0</v>
      </c>
      <c r="F167" s="1">
        <v>0</v>
      </c>
      <c r="G167" s="2">
        <f t="shared" si="0"/>
        <v>46965.460360000005</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30875.040000000001</v>
      </c>
      <c r="D168" s="1">
        <f>'PR-RAS'!E172</f>
        <v>24800.45</v>
      </c>
      <c r="E168" s="1">
        <v>0</v>
      </c>
      <c r="F168" s="1">
        <v>0</v>
      </c>
      <c r="G168" s="2">
        <f t="shared" si="0"/>
        <v>13439.48198</v>
      </c>
      <c r="H168" s="2">
        <f t="shared" si="1"/>
        <v>0.49000000000160071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3460.6</v>
      </c>
      <c r="D169" s="1">
        <f>'PR-RAS'!E173</f>
        <v>5564.92</v>
      </c>
      <c r="E169" s="1">
        <v>0</v>
      </c>
      <c r="F169" s="1">
        <v>0</v>
      </c>
      <c r="G169" s="2">
        <f t="shared" si="0"/>
        <v>2451.1939200000002</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2158.58</v>
      </c>
      <c r="D170" s="1">
        <f>'PR-RAS'!E174</f>
        <v>537.41999999999996</v>
      </c>
      <c r="E170" s="1">
        <v>0</v>
      </c>
      <c r="F170" s="1">
        <v>0</v>
      </c>
      <c r="G170" s="2">
        <f t="shared" si="0"/>
        <v>546.44798000000003</v>
      </c>
      <c r="H170" s="2">
        <f t="shared" si="1"/>
        <v>0.84000000000003183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121.43</v>
      </c>
      <c r="D172" s="1">
        <f>'PR-RAS'!E176</f>
        <v>242.53</v>
      </c>
      <c r="E172" s="1">
        <v>0</v>
      </c>
      <c r="F172" s="1">
        <v>0</v>
      </c>
      <c r="G172" s="2">
        <f t="shared" si="0"/>
        <v>103.70979000000001</v>
      </c>
      <c r="H172" s="2">
        <f t="shared" si="1"/>
        <v>0.90000000000000568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38914.739999999991</v>
      </c>
      <c r="D173" s="1">
        <f>'PR-RAS'!E177</f>
        <v>47598.619999999995</v>
      </c>
      <c r="E173" s="1">
        <v>0</v>
      </c>
      <c r="F173" s="1">
        <v>0</v>
      </c>
      <c r="G173" s="2">
        <f t="shared" si="0"/>
        <v>23067.260559999995</v>
      </c>
      <c r="H173" s="2">
        <f t="shared" si="1"/>
        <v>0.64000000001396984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3771.03</v>
      </c>
      <c r="D174" s="1">
        <f>'PR-RAS'!E178</f>
        <v>2822.38</v>
      </c>
      <c r="E174" s="1">
        <v>0</v>
      </c>
      <c r="F174" s="1">
        <v>0</v>
      </c>
      <c r="G174" s="2">
        <f t="shared" si="0"/>
        <v>1628.9316699999999</v>
      </c>
      <c r="H174" s="2">
        <f t="shared" si="1"/>
        <v>0.41000000000030923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10316.620000000001</v>
      </c>
      <c r="D175" s="1">
        <f>'PR-RAS'!E179</f>
        <v>16883.3</v>
      </c>
      <c r="E175" s="1">
        <v>0</v>
      </c>
      <c r="F175" s="1">
        <v>0</v>
      </c>
      <c r="G175" s="2">
        <f t="shared" si="0"/>
        <v>7670.4802799999998</v>
      </c>
      <c r="H175" s="2">
        <f t="shared" si="1"/>
        <v>0.67999999999847205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116.82</v>
      </c>
      <c r="D176" s="1">
        <f>'PR-RAS'!E180</f>
        <v>129.1</v>
      </c>
      <c r="E176" s="1">
        <v>0</v>
      </c>
      <c r="F176" s="1">
        <v>0</v>
      </c>
      <c r="G176" s="2">
        <f t="shared" si="0"/>
        <v>65.628499999999988</v>
      </c>
      <c r="H176" s="2">
        <f t="shared" si="1"/>
        <v>0.28000000000000114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10726.1</v>
      </c>
      <c r="D177" s="1">
        <f>'PR-RAS'!E181</f>
        <v>11581.66</v>
      </c>
      <c r="E177" s="1">
        <v>0</v>
      </c>
      <c r="F177" s="1">
        <v>0</v>
      </c>
      <c r="G177" s="2">
        <f t="shared" si="0"/>
        <v>5964.5379199999998</v>
      </c>
      <c r="H177" s="2">
        <f t="shared" si="1"/>
        <v>0.44000000000050932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7265.82</v>
      </c>
      <c r="D178" s="1">
        <f>'PR-RAS'!E182</f>
        <v>8967.51</v>
      </c>
      <c r="E178" s="1">
        <v>0</v>
      </c>
      <c r="F178" s="1">
        <v>0</v>
      </c>
      <c r="G178" s="2">
        <f t="shared" si="0"/>
        <v>4460.5486799999999</v>
      </c>
      <c r="H178" s="2">
        <f t="shared" si="1"/>
        <v>0.67000000000007276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4040.7</v>
      </c>
      <c r="D179" s="1">
        <f>'PR-RAS'!E183</f>
        <v>3236.77</v>
      </c>
      <c r="E179" s="1">
        <v>0</v>
      </c>
      <c r="F179" s="1">
        <v>0</v>
      </c>
      <c r="G179" s="2">
        <f t="shared" si="0"/>
        <v>1871.5347199999999</v>
      </c>
      <c r="H179" s="2">
        <f t="shared" si="1"/>
        <v>0.53000000000020009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124.42</v>
      </c>
      <c r="D180" s="1">
        <f>'PR-RAS'!E184</f>
        <v>510.42</v>
      </c>
      <c r="E180" s="1">
        <v>0</v>
      </c>
      <c r="F180" s="1">
        <v>0</v>
      </c>
      <c r="G180" s="2">
        <f t="shared" si="0"/>
        <v>205.00153999999998</v>
      </c>
      <c r="H180" s="2">
        <f t="shared" si="1"/>
        <v>0.84000000000001762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2293.4499999999998</v>
      </c>
      <c r="D181" s="1">
        <f>'PR-RAS'!E185</f>
        <v>2747.36</v>
      </c>
      <c r="E181" s="1">
        <v>0</v>
      </c>
      <c r="F181" s="1">
        <v>0</v>
      </c>
      <c r="G181" s="2">
        <f t="shared" si="0"/>
        <v>1401.8706</v>
      </c>
      <c r="H181" s="2">
        <f t="shared" si="1"/>
        <v>0.80999999999994543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259.77999999999997</v>
      </c>
      <c r="D182" s="1">
        <f>'PR-RAS'!E186</f>
        <v>720.12</v>
      </c>
      <c r="E182" s="1">
        <v>0</v>
      </c>
      <c r="F182" s="1">
        <v>0</v>
      </c>
      <c r="G182" s="2">
        <f t="shared" si="0"/>
        <v>307.70362</v>
      </c>
      <c r="H182" s="2">
        <f t="shared" si="1"/>
        <v>0.34000000000003183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37983.270000000004</v>
      </c>
      <c r="D184" s="1">
        <f>'PR-RAS'!E188</f>
        <v>37201.800000000003</v>
      </c>
      <c r="E184" s="1">
        <v>0</v>
      </c>
      <c r="F184" s="1">
        <v>0</v>
      </c>
      <c r="G184" s="2">
        <f t="shared" si="0"/>
        <v>20566.797210000001</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978.33</v>
      </c>
      <c r="D186" s="1">
        <f>'PR-RAS'!E190</f>
        <v>1071.68</v>
      </c>
      <c r="E186" s="1">
        <v>0</v>
      </c>
      <c r="F186" s="1">
        <v>0</v>
      </c>
      <c r="G186" s="2">
        <f t="shared" si="0"/>
        <v>577.51265000000001</v>
      </c>
      <c r="H186" s="2">
        <f t="shared" si="1"/>
        <v>0.64999999999997726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496.76</v>
      </c>
      <c r="D187" s="1">
        <f>'PR-RAS'!E191</f>
        <v>884.93</v>
      </c>
      <c r="E187" s="1">
        <v>0</v>
      </c>
      <c r="F187" s="1">
        <v>0</v>
      </c>
      <c r="G187" s="2">
        <f t="shared" si="0"/>
        <v>421.59132</v>
      </c>
      <c r="H187" s="2">
        <f t="shared" si="1"/>
        <v>0.31000000000005912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5833.28</v>
      </c>
      <c r="D189" s="1">
        <f>'PR-RAS'!E193</f>
        <v>4742.49</v>
      </c>
      <c r="E189" s="1">
        <v>0</v>
      </c>
      <c r="F189" s="1">
        <v>0</v>
      </c>
      <c r="G189" s="2">
        <f t="shared" si="0"/>
        <v>2879.8328799999999</v>
      </c>
      <c r="H189" s="2">
        <f t="shared" si="1"/>
        <v>0.76999999999952706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30608.54</v>
      </c>
      <c r="D191" s="1">
        <f>'PR-RAS'!E195</f>
        <v>30424.61</v>
      </c>
      <c r="E191" s="1">
        <v>0</v>
      </c>
      <c r="F191" s="1">
        <v>0</v>
      </c>
      <c r="G191" s="2">
        <f t="shared" si="0"/>
        <v>17376.974400000003</v>
      </c>
      <c r="H191" s="2">
        <f t="shared" si="1"/>
        <v>0.84999999999854481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3061.3199999999997</v>
      </c>
      <c r="D192" s="1">
        <f>'PR-RAS'!E196</f>
        <v>3010.25</v>
      </c>
      <c r="E192" s="1">
        <v>0</v>
      </c>
      <c r="F192" s="1">
        <v>0</v>
      </c>
      <c r="G192" s="2">
        <f t="shared" si="0"/>
        <v>1734.62762</v>
      </c>
      <c r="H192" s="2">
        <f t="shared" si="1"/>
        <v>0.56999999999970896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3061.3199999999997</v>
      </c>
      <c r="D206" s="1">
        <f>'PR-RAS'!E210</f>
        <v>3010.25</v>
      </c>
      <c r="E206" s="1">
        <v>0</v>
      </c>
      <c r="F206" s="1">
        <v>0</v>
      </c>
      <c r="G206" s="2">
        <f t="shared" si="0"/>
        <v>1861.7730999999999</v>
      </c>
      <c r="H206" s="2">
        <f t="shared" si="1"/>
        <v>0.56999999999970896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50.95</v>
      </c>
      <c r="D207" s="1">
        <f>'PR-RAS'!E211</f>
        <v>0</v>
      </c>
      <c r="E207" s="1">
        <v>0</v>
      </c>
      <c r="F207" s="1">
        <v>0</v>
      </c>
      <c r="G207" s="2">
        <f t="shared" si="0"/>
        <v>10.495699999999999</v>
      </c>
      <c r="H207" s="2">
        <f t="shared" si="1"/>
        <v>4.9999999999997158E-2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0.05</v>
      </c>
      <c r="E209" s="1">
        <v>0</v>
      </c>
      <c r="F209" s="1">
        <v>0</v>
      </c>
      <c r="G209" s="2">
        <f t="shared" si="0"/>
        <v>2.0799999999999999E-2</v>
      </c>
      <c r="H209" s="2">
        <f t="shared" si="1"/>
        <v>0.05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3010.37</v>
      </c>
      <c r="D210" s="1">
        <f>'PR-RAS'!E214</f>
        <v>3010.2</v>
      </c>
      <c r="E210" s="1">
        <v>0</v>
      </c>
      <c r="F210" s="1">
        <v>0</v>
      </c>
      <c r="G210" s="2">
        <f t="shared" si="0"/>
        <v>1887.43093</v>
      </c>
      <c r="H210" s="2">
        <f t="shared" si="1"/>
        <v>0.56999999999970896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88.35</v>
      </c>
      <c r="E220" s="1">
        <v>0</v>
      </c>
      <c r="F220" s="1">
        <v>0</v>
      </c>
      <c r="G220" s="2">
        <f t="shared" si="0"/>
        <v>38.697299999999998</v>
      </c>
      <c r="H220" s="2">
        <f t="shared" si="1"/>
        <v>0.34999999999999432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88.35</v>
      </c>
      <c r="E243" s="1">
        <v>0</v>
      </c>
      <c r="F243" s="1">
        <v>0</v>
      </c>
      <c r="G243" s="2">
        <f t="shared" si="0"/>
        <v>42.761399999999995</v>
      </c>
      <c r="H243" s="2">
        <f t="shared" si="1"/>
        <v>0.34999999999999432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88.35</v>
      </c>
      <c r="E244" s="1">
        <v>0</v>
      </c>
      <c r="F244" s="1">
        <v>0</v>
      </c>
      <c r="G244" s="2">
        <f t="shared" si="0"/>
        <v>42.938099999999999</v>
      </c>
      <c r="H244" s="2">
        <f t="shared" si="1"/>
        <v>0.34999999999999432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879</v>
      </c>
      <c r="D259" s="1">
        <f>'PR-RAS'!E263</f>
        <v>909</v>
      </c>
      <c r="E259" s="1">
        <v>0</v>
      </c>
      <c r="F259" s="1">
        <v>0</v>
      </c>
      <c r="G259" s="2">
        <f t="shared" si="0"/>
        <v>695.82600000000002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879</v>
      </c>
      <c r="D260" s="1">
        <f>'PR-RAS'!E264</f>
        <v>909</v>
      </c>
      <c r="E260" s="1">
        <v>0</v>
      </c>
      <c r="F260" s="1">
        <v>0</v>
      </c>
      <c r="G260" s="2">
        <f t="shared" si="0"/>
        <v>698.52300000000002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879</v>
      </c>
      <c r="D262" s="1">
        <f>'PR-RAS'!E266</f>
        <v>909</v>
      </c>
      <c r="E262" s="1">
        <v>0</v>
      </c>
      <c r="F262" s="1">
        <v>0</v>
      </c>
      <c r="G262" s="2">
        <f t="shared" si="0"/>
        <v>703.91700000000003</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1888632.09</v>
      </c>
      <c r="D285" s="1">
        <f>'PR-RAS'!E289</f>
        <v>2276526.65</v>
      </c>
      <c r="E285" s="1">
        <v>0</v>
      </c>
      <c r="F285" s="1">
        <v>0</v>
      </c>
      <c r="G285" s="2">
        <f t="shared" si="8"/>
        <v>1829438.6507599996</v>
      </c>
      <c r="H285" s="2">
        <f t="shared" si="9"/>
        <v>0.44000000017695129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47088.640000000596</v>
      </c>
      <c r="E286" s="1">
        <v>0</v>
      </c>
      <c r="F286" s="1">
        <v>0</v>
      </c>
      <c r="G286" s="2">
        <f t="shared" si="8"/>
        <v>26840.524800000338</v>
      </c>
      <c r="H286" s="2">
        <f t="shared" si="9"/>
        <v>0.35999999940395355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14416.980000000214</v>
      </c>
      <c r="D287" s="1">
        <f>'PR-RAS'!E291</f>
        <v>0</v>
      </c>
      <c r="E287" s="1">
        <v>0</v>
      </c>
      <c r="F287" s="1">
        <v>0</v>
      </c>
      <c r="G287" s="2">
        <f t="shared" si="8"/>
        <v>4123.2562800000605</v>
      </c>
      <c r="H287" s="2">
        <f t="shared" si="9"/>
        <v>1.9999999785795808E-2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5202.97</v>
      </c>
      <c r="D288" s="1">
        <f>'PR-RAS'!E292</f>
        <v>5968.26</v>
      </c>
      <c r="E288" s="1">
        <v>0</v>
      </c>
      <c r="F288" s="1">
        <v>0</v>
      </c>
      <c r="G288" s="2">
        <f t="shared" si="8"/>
        <v>4919.0336299999999</v>
      </c>
      <c r="H288" s="2">
        <f t="shared" si="9"/>
        <v>0.28999999999996362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1263.5899999999999</v>
      </c>
      <c r="D290" s="1">
        <f>'PR-RAS'!E294</f>
        <v>179.71</v>
      </c>
      <c r="E290" s="1">
        <v>0</v>
      </c>
      <c r="F290" s="1">
        <v>0</v>
      </c>
      <c r="G290" s="2">
        <f t="shared" si="8"/>
        <v>469.04988999999995</v>
      </c>
      <c r="H290" s="2">
        <f t="shared" si="9"/>
        <v>0.7000000000000739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11194.62</v>
      </c>
      <c r="D345" s="1">
        <f>'PR-RAS'!E350</f>
        <v>48537.929999999993</v>
      </c>
      <c r="E345" s="1">
        <v>0</v>
      </c>
      <c r="F345" s="1">
        <v>0</v>
      </c>
      <c r="G345" s="2">
        <f t="shared" si="8"/>
        <v>37245.045119999988</v>
      </c>
      <c r="H345" s="2">
        <f t="shared" si="9"/>
        <v>0.45000000000618456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11194.62</v>
      </c>
      <c r="D358" s="1">
        <f>'PR-RAS'!E363</f>
        <v>23967.67</v>
      </c>
      <c r="E358" s="1">
        <v>0</v>
      </c>
      <c r="F358" s="1">
        <v>0</v>
      </c>
      <c r="G358" s="2">
        <f t="shared" si="8"/>
        <v>21109.39572</v>
      </c>
      <c r="H358" s="2">
        <f t="shared" si="9"/>
        <v>0.71000000000094587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8996.35</v>
      </c>
      <c r="D364" s="1">
        <f>'PR-RAS'!E369</f>
        <v>15323.35</v>
      </c>
      <c r="E364" s="1">
        <v>0</v>
      </c>
      <c r="F364" s="1">
        <v>0</v>
      </c>
      <c r="G364" s="2">
        <f t="shared" si="8"/>
        <v>14390.427150000001</v>
      </c>
      <c r="H364" s="2">
        <f t="shared" si="9"/>
        <v>0.7000000000007276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5190.91</v>
      </c>
      <c r="D365" s="1">
        <f>'PR-RAS'!E370</f>
        <v>10914.12</v>
      </c>
      <c r="E365" s="1">
        <v>0</v>
      </c>
      <c r="F365" s="1">
        <v>0</v>
      </c>
      <c r="G365" s="2">
        <f t="shared" si="8"/>
        <v>9834.9706000000006</v>
      </c>
      <c r="H365" s="2">
        <f t="shared" si="9"/>
        <v>0.21000000000094587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512.46</v>
      </c>
      <c r="D367" s="1">
        <f>'PR-RAS'!E372</f>
        <v>700</v>
      </c>
      <c r="E367" s="1">
        <v>0</v>
      </c>
      <c r="F367" s="1">
        <v>0</v>
      </c>
      <c r="G367" s="2">
        <f t="shared" si="8"/>
        <v>699.96036000000004</v>
      </c>
      <c r="H367" s="2">
        <f t="shared" si="9"/>
        <v>0.46000000000003638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3292.98</v>
      </c>
      <c r="D371" s="1">
        <f>'PR-RAS'!E376</f>
        <v>3709.23</v>
      </c>
      <c r="E371" s="1">
        <v>0</v>
      </c>
      <c r="F371" s="1">
        <v>0</v>
      </c>
      <c r="G371" s="2">
        <f t="shared" si="8"/>
        <v>3963.2328000000002</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2198.27</v>
      </c>
      <c r="D378" s="1">
        <f>'PR-RAS'!E383</f>
        <v>8644.32</v>
      </c>
      <c r="E378" s="1">
        <v>0</v>
      </c>
      <c r="F378" s="1">
        <v>0</v>
      </c>
      <c r="G378" s="2">
        <f t="shared" si="8"/>
        <v>7346.5650699999997</v>
      </c>
      <c r="H378" s="2">
        <f t="shared" si="9"/>
        <v>0.58999999999969077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2198.27</v>
      </c>
      <c r="D379" s="1">
        <f>'PR-RAS'!E384</f>
        <v>8644.32</v>
      </c>
      <c r="E379" s="1">
        <v>0</v>
      </c>
      <c r="F379" s="1">
        <v>0</v>
      </c>
      <c r="G379" s="2">
        <f t="shared" si="8"/>
        <v>7366.0519800000002</v>
      </c>
      <c r="H379" s="2">
        <f t="shared" si="9"/>
        <v>0.58999999999969077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24570.26</v>
      </c>
      <c r="E397" s="1">
        <v>0</v>
      </c>
      <c r="F397" s="1">
        <v>0</v>
      </c>
      <c r="G397" s="2">
        <f t="shared" si="8"/>
        <v>19459.645919999999</v>
      </c>
      <c r="H397" s="2">
        <f t="shared" si="9"/>
        <v>0.25999999999839929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24570.26</v>
      </c>
      <c r="E398" s="1">
        <v>0</v>
      </c>
      <c r="F398" s="1">
        <v>0</v>
      </c>
      <c r="G398" s="2">
        <f t="shared" si="8"/>
        <v>19508.78644</v>
      </c>
      <c r="H398" s="2">
        <f t="shared" si="9"/>
        <v>0.25999999999839929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11194.62</v>
      </c>
      <c r="D403" s="1">
        <f>'PR-RAS'!E408</f>
        <v>48537.929999999993</v>
      </c>
      <c r="E403" s="1">
        <v>0</v>
      </c>
      <c r="F403" s="1">
        <v>0</v>
      </c>
      <c r="G403" s="2">
        <f t="shared" si="8"/>
        <v>43524.732959999994</v>
      </c>
      <c r="H403" s="2">
        <f t="shared" si="9"/>
        <v>0.45000000000618456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1874215.1099999999</v>
      </c>
      <c r="D407" s="1">
        <f>'PR-RAS'!E412</f>
        <v>2323615.2900000005</v>
      </c>
      <c r="E407" s="1">
        <v>0</v>
      </c>
      <c r="F407" s="1">
        <v>0</v>
      </c>
      <c r="G407" s="2">
        <f t="shared" si="8"/>
        <v>2647706.9501400008</v>
      </c>
      <c r="H407" s="2">
        <f t="shared" si="9"/>
        <v>0.40000000037252903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1899826.7100000002</v>
      </c>
      <c r="D408" s="1">
        <f>'PR-RAS'!E413</f>
        <v>2325064.58</v>
      </c>
      <c r="E408" s="1">
        <v>0</v>
      </c>
      <c r="F408" s="1">
        <v>0</v>
      </c>
      <c r="G408" s="2">
        <f t="shared" si="8"/>
        <v>2665832.0390900001</v>
      </c>
      <c r="H408" s="2">
        <f t="shared" si="9"/>
        <v>0.70999999972991645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25611.600000000326</v>
      </c>
      <c r="D410" s="1">
        <f>'PR-RAS'!E415</f>
        <v>1449.2899999995716</v>
      </c>
      <c r="E410" s="1">
        <v>0</v>
      </c>
      <c r="F410" s="1">
        <v>0</v>
      </c>
      <c r="G410" s="2">
        <f t="shared" si="8"/>
        <v>11660.663619999783</v>
      </c>
      <c r="H410" s="2">
        <f t="shared" si="9"/>
        <v>0.68999999924562871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5202.97</v>
      </c>
      <c r="D411" s="1">
        <f>'PR-RAS'!E416</f>
        <v>5968.26</v>
      </c>
      <c r="E411" s="1">
        <v>0</v>
      </c>
      <c r="F411" s="1">
        <v>0</v>
      </c>
      <c r="G411" s="2">
        <f t="shared" si="8"/>
        <v>7027.1909000000005</v>
      </c>
      <c r="H411" s="2">
        <f t="shared" si="9"/>
        <v>0.28999999999996362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1263.5899999999999</v>
      </c>
      <c r="D413" s="1">
        <f>'PR-RAS'!E418</f>
        <v>179.71</v>
      </c>
      <c r="E413" s="1">
        <v>0</v>
      </c>
      <c r="F413" s="1">
        <v>0</v>
      </c>
      <c r="G413" s="2">
        <f t="shared" si="8"/>
        <v>668.68011999999999</v>
      </c>
      <c r="H413" s="2">
        <f t="shared" si="9"/>
        <v>0.7000000000000739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1874215.1099999999</v>
      </c>
      <c r="D633" s="1">
        <f>'PR-RAS'!E639</f>
        <v>2323615.2900000005</v>
      </c>
      <c r="E633" s="1">
        <v>0</v>
      </c>
      <c r="F633" s="1">
        <v>0</v>
      </c>
      <c r="G633" s="2">
        <f t="shared" si="10"/>
        <v>4121553.6760800011</v>
      </c>
      <c r="H633" s="2">
        <f t="shared" si="11"/>
        <v>0.40000000037252903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1899826.7100000002</v>
      </c>
      <c r="D634" s="1">
        <f>'PR-RAS'!E640</f>
        <v>2325064.58</v>
      </c>
      <c r="E634" s="1">
        <v>0</v>
      </c>
      <c r="F634" s="1">
        <v>0</v>
      </c>
      <c r="G634" s="2">
        <f t="shared" si="10"/>
        <v>4146122.0657100002</v>
      </c>
      <c r="H634" s="2">
        <f t="shared" si="11"/>
        <v>0.70999999972991645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25611.600000000326</v>
      </c>
      <c r="D636" s="1">
        <f>'PR-RAS'!E642</f>
        <v>1449.2899999995716</v>
      </c>
      <c r="E636" s="1">
        <v>0</v>
      </c>
      <c r="F636" s="1">
        <v>0</v>
      </c>
      <c r="G636" s="2">
        <f t="shared" si="10"/>
        <v>18103.964299999665</v>
      </c>
      <c r="H636" s="2">
        <f t="shared" si="11"/>
        <v>0.68999999924562871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5202.97</v>
      </c>
      <c r="D637" s="1">
        <f>'PR-RAS'!E643</f>
        <v>5968.26</v>
      </c>
      <c r="E637" s="1">
        <v>0</v>
      </c>
      <c r="F637" s="1">
        <v>0</v>
      </c>
      <c r="G637" s="2">
        <f t="shared" si="10"/>
        <v>10900.71564</v>
      </c>
      <c r="H637" s="2">
        <f t="shared" si="11"/>
        <v>0.28999999999996362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4518.9700000004286</v>
      </c>
      <c r="E639" s="1">
        <v>0</v>
      </c>
      <c r="F639" s="1">
        <v>0</v>
      </c>
      <c r="G639" s="2">
        <f t="shared" si="10"/>
        <v>5766.2057200005474</v>
      </c>
      <c r="H639" s="2">
        <f t="shared" si="11"/>
        <v>2.9999999571373337E-2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20408.630000000325</v>
      </c>
      <c r="D640" s="1">
        <f>'PR-RAS'!E646</f>
        <v>0</v>
      </c>
      <c r="E640" s="1">
        <v>0</v>
      </c>
      <c r="F640" s="1">
        <v>0</v>
      </c>
      <c r="G640" s="2">
        <f t="shared" si="10"/>
        <v>13041.114570000207</v>
      </c>
      <c r="H640" s="2">
        <f t="shared" si="11"/>
        <v>0.36999999967520125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v>
      </c>
      <c r="D647" s="1">
        <f>'PR-RAS'!E654</f>
        <v>86</v>
      </c>
      <c r="E647" s="1">
        <v>0</v>
      </c>
      <c r="F647" s="1">
        <v>0</v>
      </c>
      <c r="G647" s="2">
        <f t="shared" si="10"/>
        <v>167.96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70</v>
      </c>
      <c r="E649" s="1">
        <v>0</v>
      </c>
      <c r="F649" s="1">
        <v>0</v>
      </c>
      <c r="G649" s="2">
        <f t="shared" si="10"/>
        <v>132.84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1673510.7</v>
      </c>
      <c r="D668" s="1">
        <f>'PR-RAS'!E675</f>
        <v>2076311.18</v>
      </c>
      <c r="E668" s="1">
        <v>0</v>
      </c>
      <c r="F668" s="1">
        <v>0</v>
      </c>
      <c r="G668" s="2">
        <f t="shared" si="10"/>
        <v>3886030.7510199999</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7412.98</v>
      </c>
      <c r="D669" s="1">
        <f>'PR-RAS'!E676</f>
        <v>8885.69</v>
      </c>
      <c r="E669" s="1">
        <v>0</v>
      </c>
      <c r="F669" s="1">
        <v>0</v>
      </c>
      <c r="G669" s="2">
        <f t="shared" si="10"/>
        <v>16823.152480000001</v>
      </c>
      <c r="H669" s="2">
        <f t="shared" si="11"/>
        <v>0.32999999999992724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23242.21</v>
      </c>
      <c r="D671" s="1">
        <f>'PR-RAS'!E678</f>
        <v>8111.28</v>
      </c>
      <c r="E671" s="1">
        <v>0</v>
      </c>
      <c r="F671" s="1">
        <v>0</v>
      </c>
      <c r="G671" s="2">
        <f t="shared" si="10"/>
        <v>26441.3959</v>
      </c>
      <c r="H671" s="2">
        <f t="shared" si="11"/>
        <v>0.48999999999887223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33913.919999999998</v>
      </c>
      <c r="D687" s="1">
        <f>'PR-RAS'!E694</f>
        <v>0</v>
      </c>
      <c r="E687" s="1">
        <v>0</v>
      </c>
      <c r="F687" s="1">
        <v>0</v>
      </c>
      <c r="G687" s="2">
        <f t="shared" si="10"/>
        <v>23264.949120000001</v>
      </c>
      <c r="H687" s="2">
        <f t="shared" si="11"/>
        <v>8.000000000174623E-2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45814</v>
      </c>
      <c r="E689" s="1">
        <v>0</v>
      </c>
      <c r="F689" s="1">
        <v>0</v>
      </c>
      <c r="G689" s="2">
        <f t="shared" si="10"/>
        <v>63040.063999999998</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5249.6</v>
      </c>
      <c r="D703" s="1">
        <f>'PR-RAS'!E710</f>
        <v>4839.04</v>
      </c>
      <c r="E703" s="1">
        <v>0</v>
      </c>
      <c r="F703" s="1">
        <v>0</v>
      </c>
      <c r="G703" s="2">
        <f t="shared" si="10"/>
        <v>10479.23136</v>
      </c>
      <c r="H703" s="2">
        <f t="shared" si="11"/>
        <v>0.43999999999959982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6217.29</v>
      </c>
      <c r="D709" s="1">
        <f>'PR-RAS'!E716</f>
        <v>0</v>
      </c>
      <c r="E709" s="1">
        <v>0</v>
      </c>
      <c r="F709" s="1">
        <v>0</v>
      </c>
      <c r="G709" s="2">
        <f t="shared" si="10"/>
        <v>4401.8413199999995</v>
      </c>
      <c r="H709" s="2">
        <f t="shared" si="11"/>
        <v>0.28999999999996362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3953.33</v>
      </c>
      <c r="D710" s="1">
        <f>'PR-RAS'!E717</f>
        <v>2729.36</v>
      </c>
      <c r="E710" s="1">
        <v>0</v>
      </c>
      <c r="F710" s="1">
        <v>0</v>
      </c>
      <c r="G710" s="2">
        <f t="shared" si="10"/>
        <v>6673.1434499999996</v>
      </c>
      <c r="H710" s="2">
        <f t="shared" si="11"/>
        <v>0.69000000000005457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54212.9</v>
      </c>
      <c r="D711" s="1">
        <f>'PR-RAS'!E718</f>
        <v>54196.14</v>
      </c>
      <c r="E711" s="1">
        <v>0</v>
      </c>
      <c r="F711" s="1">
        <v>0</v>
      </c>
      <c r="G711" s="2">
        <f t="shared" si="10"/>
        <v>115449.67779999999</v>
      </c>
      <c r="H711" s="2">
        <f t="shared" si="11"/>
        <v>0.23999999999796273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1680.3</v>
      </c>
      <c r="D713" s="1">
        <f>'PR-RAS'!E720</f>
        <v>1566.16</v>
      </c>
      <c r="E713" s="1">
        <v>0</v>
      </c>
      <c r="F713" s="1">
        <v>0</v>
      </c>
      <c r="G713" s="2">
        <f t="shared" si="10"/>
        <v>3426.5854399999998</v>
      </c>
      <c r="H713" s="2">
        <f t="shared" si="11"/>
        <v>0.46000000000003638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1627168.5699999996</v>
      </c>
      <c r="D984" s="6">
        <f>BILANCA!E6</f>
        <v>1917328.39</v>
      </c>
      <c r="E984" s="6">
        <v>0</v>
      </c>
      <c r="F984" s="6">
        <v>0</v>
      </c>
      <c r="G984" s="7">
        <f t="shared" ref="G984:G1241" si="22">B984/1000*C984+B984/500*D984</f>
        <v>5461.8253499999992</v>
      </c>
      <c r="H984" s="7">
        <f t="shared" si="19"/>
        <v>0.82000000029802322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1599945.5099999995</v>
      </c>
      <c r="D985" s="1">
        <f>BILANCA!E7</f>
        <v>1907604.44</v>
      </c>
      <c r="E985" s="1">
        <v>0</v>
      </c>
      <c r="F985" s="1">
        <v>0</v>
      </c>
      <c r="G985" s="2">
        <f t="shared" si="22"/>
        <v>10830.308779999999</v>
      </c>
      <c r="H985" s="2">
        <f t="shared" si="19"/>
        <v>0.93000000040046871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5966.89</v>
      </c>
      <c r="D986" s="1">
        <f>BILANCA!E8</f>
        <v>5966.89</v>
      </c>
      <c r="E986" s="1">
        <v>0</v>
      </c>
      <c r="F986" s="1">
        <v>0</v>
      </c>
      <c r="G986" s="2">
        <f t="shared" si="22"/>
        <v>53.702010000000001</v>
      </c>
      <c r="H986" s="2">
        <f t="shared" si="19"/>
        <v>0.21999999999934516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5966.89</v>
      </c>
      <c r="D987" s="1">
        <f>BILANCA!E9</f>
        <v>5966.89</v>
      </c>
      <c r="E987" s="1">
        <v>0</v>
      </c>
      <c r="F987" s="1">
        <v>0</v>
      </c>
      <c r="G987" s="2">
        <f t="shared" si="22"/>
        <v>71.602680000000007</v>
      </c>
      <c r="H987" s="2">
        <f t="shared" si="19"/>
        <v>0.21999999999934516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1593978.6199999996</v>
      </c>
      <c r="D990" s="1">
        <f>BILANCA!E12</f>
        <v>1901637.55</v>
      </c>
      <c r="E990" s="1">
        <v>0</v>
      </c>
      <c r="F990" s="1">
        <v>0</v>
      </c>
      <c r="G990" s="2">
        <f t="shared" si="22"/>
        <v>37780.776039999997</v>
      </c>
      <c r="H990" s="2">
        <f t="shared" si="19"/>
        <v>0.83000000030733645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1537234.89</v>
      </c>
      <c r="D991" s="1">
        <f>BILANCA!E13</f>
        <v>1794118.81</v>
      </c>
      <c r="E991" s="1">
        <v>0</v>
      </c>
      <c r="F991" s="1">
        <v>0</v>
      </c>
      <c r="G991" s="2">
        <f t="shared" si="22"/>
        <v>41003.780080000004</v>
      </c>
      <c r="H991" s="2">
        <f t="shared" si="19"/>
        <v>0.30000000004656613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2971402.4</v>
      </c>
      <c r="D993" s="1">
        <f>BILANCA!E15</f>
        <v>3265722.21</v>
      </c>
      <c r="E993" s="1">
        <v>0</v>
      </c>
      <c r="F993" s="1">
        <v>0</v>
      </c>
      <c r="G993" s="2">
        <f t="shared" si="22"/>
        <v>95028.468200000003</v>
      </c>
      <c r="H993" s="2">
        <f t="shared" si="19"/>
        <v>0.60999999986961484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1434167.51</v>
      </c>
      <c r="D996" s="1">
        <f>BILANCA!E18</f>
        <v>1471603.4</v>
      </c>
      <c r="E996" s="1">
        <v>0</v>
      </c>
      <c r="F996" s="1">
        <v>0</v>
      </c>
      <c r="G996" s="2">
        <f t="shared" si="22"/>
        <v>56905.866029999997</v>
      </c>
      <c r="H996" s="2">
        <f t="shared" si="19"/>
        <v>0.88999999989755452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53722.139999999985</v>
      </c>
      <c r="D997" s="1">
        <f>BILANCA!E19</f>
        <v>104196.33000000005</v>
      </c>
      <c r="E997" s="1">
        <v>0</v>
      </c>
      <c r="F997" s="1">
        <v>0</v>
      </c>
      <c r="G997" s="2">
        <f t="shared" si="22"/>
        <v>3669.6072000000013</v>
      </c>
      <c r="H997" s="2">
        <f t="shared" si="19"/>
        <v>0.47000000003026798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126305.53</v>
      </c>
      <c r="D998" s="1">
        <f>BILANCA!E20</f>
        <v>225751.07</v>
      </c>
      <c r="E998" s="1">
        <v>0</v>
      </c>
      <c r="F998" s="1">
        <v>0</v>
      </c>
      <c r="G998" s="2">
        <f t="shared" si="22"/>
        <v>8667.1150500000003</v>
      </c>
      <c r="H998" s="2">
        <f t="shared" si="19"/>
        <v>0.54000000000814907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19173.72</v>
      </c>
      <c r="D1000" s="1">
        <f>BILANCA!E22</f>
        <v>19873.72</v>
      </c>
      <c r="E1000" s="1">
        <v>0</v>
      </c>
      <c r="F1000" s="1">
        <v>0</v>
      </c>
      <c r="G1000" s="2">
        <f t="shared" si="22"/>
        <v>1001.6597200000001</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8770.5400000000009</v>
      </c>
      <c r="D1002" s="1">
        <f>BILANCA!E24</f>
        <v>8770.5400000000009</v>
      </c>
      <c r="E1002" s="1">
        <v>0</v>
      </c>
      <c r="F1002" s="1">
        <v>0</v>
      </c>
      <c r="G1002" s="2">
        <f t="shared" si="22"/>
        <v>499.92078000000004</v>
      </c>
      <c r="H1002" s="2">
        <f t="shared" si="19"/>
        <v>0.91999999999825377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2897.61</v>
      </c>
      <c r="D1003" s="1">
        <f>BILANCA!E25</f>
        <v>2897.61</v>
      </c>
      <c r="E1003" s="1">
        <v>0</v>
      </c>
      <c r="F1003" s="1">
        <v>0</v>
      </c>
      <c r="G1003" s="2">
        <f t="shared" si="22"/>
        <v>173.85660000000001</v>
      </c>
      <c r="H1003" s="2">
        <f t="shared" si="19"/>
        <v>0.77999999999974534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11823.49</v>
      </c>
      <c r="D1004" s="1">
        <f>BILANCA!E26</f>
        <v>30976.47</v>
      </c>
      <c r="E1004" s="1">
        <v>0</v>
      </c>
      <c r="F1004" s="1">
        <v>0</v>
      </c>
      <c r="G1004" s="2">
        <f t="shared" si="22"/>
        <v>1549.3050300000002</v>
      </c>
      <c r="H1004" s="2">
        <f t="shared" si="19"/>
        <v>0.96000000000094587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115248.75</v>
      </c>
      <c r="D1006" s="1">
        <f>BILANCA!E28</f>
        <v>184073.08</v>
      </c>
      <c r="E1006" s="1">
        <v>0</v>
      </c>
      <c r="F1006" s="1">
        <v>0</v>
      </c>
      <c r="G1006" s="2">
        <f t="shared" si="22"/>
        <v>11118.08293</v>
      </c>
      <c r="H1006" s="2">
        <f t="shared" si="19"/>
        <v>0.32999999998719431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2911.8999999999942</v>
      </c>
      <c r="D1013" s="1">
        <f>BILANCA!E35</f>
        <v>3215.6800000000076</v>
      </c>
      <c r="E1013" s="1">
        <v>0</v>
      </c>
      <c r="F1013" s="1">
        <v>0</v>
      </c>
      <c r="G1013" s="2">
        <f t="shared" si="22"/>
        <v>280.29780000000028</v>
      </c>
      <c r="H1013" s="2">
        <f t="shared" si="19"/>
        <v>0.41999999999825377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123270.3</v>
      </c>
      <c r="D1014" s="1">
        <f>BILANCA!E36</f>
        <v>131914.62</v>
      </c>
      <c r="E1014" s="1">
        <v>0</v>
      </c>
      <c r="F1014" s="1">
        <v>0</v>
      </c>
      <c r="G1014" s="2">
        <f t="shared" si="22"/>
        <v>12000.08574</v>
      </c>
      <c r="H1014" s="2">
        <f t="shared" si="19"/>
        <v>0.680000000007567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620.26</v>
      </c>
      <c r="D1015" s="1">
        <f>BILANCA!E37</f>
        <v>620.26</v>
      </c>
      <c r="E1015" s="1">
        <v>0</v>
      </c>
      <c r="F1015" s="1">
        <v>0</v>
      </c>
      <c r="G1015" s="2">
        <f t="shared" si="22"/>
        <v>59.544960000000003</v>
      </c>
      <c r="H1015" s="2">
        <f t="shared" si="19"/>
        <v>0.51999999999998181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120978.66</v>
      </c>
      <c r="D1018" s="1">
        <f>BILANCA!E40</f>
        <v>129319.2</v>
      </c>
      <c r="E1018" s="1">
        <v>0</v>
      </c>
      <c r="F1018" s="1">
        <v>0</v>
      </c>
      <c r="G1018" s="2">
        <f t="shared" si="22"/>
        <v>13286.597100000003</v>
      </c>
      <c r="H1018" s="2">
        <f t="shared" si="19"/>
        <v>0.53999999999359716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109.69</v>
      </c>
      <c r="D1019" s="1">
        <f>BILANCA!E41</f>
        <v>106.72999999999999</v>
      </c>
      <c r="E1019" s="1">
        <v>0</v>
      </c>
      <c r="F1019" s="1">
        <v>0</v>
      </c>
      <c r="G1019" s="2">
        <f t="shared" si="22"/>
        <v>11.633399999999998</v>
      </c>
      <c r="H1019" s="2">
        <f t="shared" si="19"/>
        <v>0.58000000000001251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177.88</v>
      </c>
      <c r="D1020" s="1">
        <f>BILANCA!E42</f>
        <v>177.88</v>
      </c>
      <c r="E1020" s="1">
        <v>0</v>
      </c>
      <c r="F1020" s="1">
        <v>0</v>
      </c>
      <c r="G1020" s="2">
        <f t="shared" si="22"/>
        <v>19.744679999999999</v>
      </c>
      <c r="H1020" s="2">
        <f t="shared" si="19"/>
        <v>0.24000000000000909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68.19</v>
      </c>
      <c r="D1022" s="1">
        <f>BILANCA!E44</f>
        <v>71.150000000000006</v>
      </c>
      <c r="E1022" s="1">
        <v>0</v>
      </c>
      <c r="F1022" s="1">
        <v>0</v>
      </c>
      <c r="G1022" s="2">
        <f t="shared" si="22"/>
        <v>8.2091100000000008</v>
      </c>
      <c r="H1022" s="2">
        <f t="shared" si="19"/>
        <v>0.34000000000000341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1092.8699999999999</v>
      </c>
      <c r="D1025" s="1">
        <f>BILANCA!E47</f>
        <v>1092.8699999999999</v>
      </c>
      <c r="E1025" s="1">
        <v>0</v>
      </c>
      <c r="F1025" s="1">
        <v>0</v>
      </c>
      <c r="G1025" s="2">
        <f t="shared" si="22"/>
        <v>137.70161999999999</v>
      </c>
      <c r="H1025" s="2">
        <f t="shared" si="19"/>
        <v>0.26000000000021828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1092.8699999999999</v>
      </c>
      <c r="D1028" s="1">
        <f>BILANCA!E50</f>
        <v>1092.8699999999999</v>
      </c>
      <c r="E1028" s="1">
        <v>0</v>
      </c>
      <c r="F1028" s="1">
        <v>0</v>
      </c>
      <c r="G1028" s="2">
        <f t="shared" si="22"/>
        <v>147.53744999999998</v>
      </c>
      <c r="H1028" s="2">
        <f t="shared" si="19"/>
        <v>0.26000000000021828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22900.01</v>
      </c>
      <c r="D1032" s="1">
        <f>BILANCA!E54</f>
        <v>23437.43</v>
      </c>
      <c r="E1032" s="1">
        <v>0</v>
      </c>
      <c r="F1032" s="1">
        <v>0</v>
      </c>
      <c r="G1032" s="2">
        <f t="shared" si="22"/>
        <v>3418.9686300000003</v>
      </c>
      <c r="H1032" s="2">
        <f t="shared" si="19"/>
        <v>0.43999999999869033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22900.01</v>
      </c>
      <c r="D1033" s="1">
        <f>BILANCA!E55</f>
        <v>23437.43</v>
      </c>
      <c r="E1033" s="1">
        <v>0</v>
      </c>
      <c r="F1033" s="1">
        <v>0</v>
      </c>
      <c r="G1033" s="2">
        <f t="shared" si="22"/>
        <v>3488.7434999999996</v>
      </c>
      <c r="H1033" s="2">
        <f t="shared" si="19"/>
        <v>0.43999999999869033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27223.06</v>
      </c>
      <c r="D1046" s="1">
        <f>BILANCA!E68</f>
        <v>9723.9499999999989</v>
      </c>
      <c r="E1046" s="1">
        <v>0</v>
      </c>
      <c r="F1046" s="1">
        <v>0</v>
      </c>
      <c r="G1046" s="2">
        <f t="shared" si="22"/>
        <v>2940.2704800000001</v>
      </c>
      <c r="H1046" s="2">
        <f t="shared" si="19"/>
        <v>0.11000000000240107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25959.47</v>
      </c>
      <c r="D1056" s="1">
        <f>BILANCA!E78</f>
        <v>795.17000000000007</v>
      </c>
      <c r="E1056" s="1">
        <v>0</v>
      </c>
      <c r="F1056" s="1">
        <v>0</v>
      </c>
      <c r="G1056" s="2">
        <f t="shared" si="22"/>
        <v>2011.1361300000001</v>
      </c>
      <c r="H1056" s="2">
        <f t="shared" si="19"/>
        <v>0.64000000000123691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70.260000000000005</v>
      </c>
      <c r="D1061" s="1">
        <f>BILANCA!E83</f>
        <v>70.260000000000005</v>
      </c>
      <c r="E1061" s="1">
        <v>0</v>
      </c>
      <c r="F1061" s="1">
        <v>0</v>
      </c>
      <c r="G1061" s="2">
        <f t="shared" si="22"/>
        <v>16.440840000000001</v>
      </c>
      <c r="H1061" s="2">
        <f t="shared" si="19"/>
        <v>0.52000000000001023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228.12</v>
      </c>
      <c r="D1062" s="1">
        <f>BILANCA!E84</f>
        <v>228.12</v>
      </c>
      <c r="E1062" s="1">
        <v>0</v>
      </c>
      <c r="F1062" s="1">
        <v>0</v>
      </c>
      <c r="G1062" s="2">
        <f t="shared" si="22"/>
        <v>54.064440000000005</v>
      </c>
      <c r="H1062" s="2">
        <f t="shared" si="19"/>
        <v>0.24000000000000909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25661.09</v>
      </c>
      <c r="D1064" s="1">
        <f>BILANCA!E86</f>
        <v>496.79</v>
      </c>
      <c r="E1064" s="1">
        <v>0</v>
      </c>
      <c r="F1064" s="1">
        <v>0</v>
      </c>
      <c r="G1064" s="2">
        <f t="shared" si="22"/>
        <v>2159.0282700000002</v>
      </c>
      <c r="H1064" s="2">
        <f t="shared" si="19"/>
        <v>0.30000000000012506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1263.5899999999997</v>
      </c>
      <c r="D1124" s="1">
        <f>BILANCA!E146</f>
        <v>8928.7799999999988</v>
      </c>
      <c r="E1124" s="1">
        <v>0</v>
      </c>
      <c r="F1124" s="1">
        <v>0</v>
      </c>
      <c r="G1124" s="2">
        <f t="shared" si="22"/>
        <v>2696.0821499999993</v>
      </c>
      <c r="H1124" s="2">
        <f t="shared" si="23"/>
        <v>0.63000000000147338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3476.99</v>
      </c>
      <c r="D1137" s="1">
        <f>BILANCA!E159</f>
        <v>3018.12</v>
      </c>
      <c r="E1137" s="1">
        <v>0</v>
      </c>
      <c r="F1137" s="1">
        <v>0</v>
      </c>
      <c r="G1137" s="2">
        <f t="shared" si="22"/>
        <v>1465.0374200000001</v>
      </c>
      <c r="H1137" s="2">
        <f t="shared" si="23"/>
        <v>0.13000000000010914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96.46</v>
      </c>
      <c r="D1138" s="1">
        <f>BILANCA!E160</f>
        <v>159.46</v>
      </c>
      <c r="E1138" s="1">
        <v>0</v>
      </c>
      <c r="F1138" s="1">
        <v>0</v>
      </c>
      <c r="G1138" s="2">
        <f t="shared" si="22"/>
        <v>64.383899999999997</v>
      </c>
      <c r="H1138" s="2">
        <f t="shared" si="23"/>
        <v>0.92000000000000171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8749.07</v>
      </c>
      <c r="E1139" s="1">
        <v>0</v>
      </c>
      <c r="F1139" s="1">
        <v>0</v>
      </c>
      <c r="G1139" s="2">
        <f t="shared" si="22"/>
        <v>2729.70984</v>
      </c>
      <c r="H1139" s="2">
        <f t="shared" si="23"/>
        <v>6.9999999999708962E-2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2309.86</v>
      </c>
      <c r="D1141" s="1">
        <f>BILANCA!E163</f>
        <v>2997.87</v>
      </c>
      <c r="E1141" s="1">
        <v>0</v>
      </c>
      <c r="F1141" s="1">
        <v>0</v>
      </c>
      <c r="G1141" s="2">
        <f t="shared" si="22"/>
        <v>1312.2847999999999</v>
      </c>
      <c r="H1141" s="2">
        <f t="shared" si="23"/>
        <v>0.26999999999998181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1627168.5700000003</v>
      </c>
      <c r="D1152" s="1">
        <f>BILANCA!E175</f>
        <v>1917328.39</v>
      </c>
      <c r="E1152" s="1">
        <v>0</v>
      </c>
      <c r="F1152" s="1">
        <v>0</v>
      </c>
      <c r="G1152" s="2">
        <f t="shared" si="22"/>
        <v>923048.48415000003</v>
      </c>
      <c r="H1152" s="2">
        <f t="shared" si="23"/>
        <v>0.81999999959953129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46368.1</v>
      </c>
      <c r="D1153" s="1">
        <f>BILANCA!E176</f>
        <v>5025.2699999999995</v>
      </c>
      <c r="E1153" s="1">
        <v>0</v>
      </c>
      <c r="F1153" s="1">
        <v>0</v>
      </c>
      <c r="G1153" s="2">
        <f t="shared" si="22"/>
        <v>9591.1687999999995</v>
      </c>
      <c r="H1153" s="2">
        <f t="shared" si="23"/>
        <v>0.36999999999807187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46244.47</v>
      </c>
      <c r="D1154" s="1">
        <f>BILANCA!E177</f>
        <v>4922.6399999999994</v>
      </c>
      <c r="E1154" s="1">
        <v>0</v>
      </c>
      <c r="F1154" s="1">
        <v>0</v>
      </c>
      <c r="G1154" s="2">
        <f t="shared" si="22"/>
        <v>9591.3472500000007</v>
      </c>
      <c r="H1154" s="2">
        <f t="shared" si="23"/>
        <v>0.83000000000174623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14771.99</v>
      </c>
      <c r="D1156" s="1">
        <f>BILANCA!E179</f>
        <v>4197.7299999999996</v>
      </c>
      <c r="E1156" s="1">
        <v>0</v>
      </c>
      <c r="F1156" s="1">
        <v>0</v>
      </c>
      <c r="G1156" s="2">
        <f t="shared" si="22"/>
        <v>4007.9688499999993</v>
      </c>
      <c r="H1156" s="2">
        <f t="shared" si="23"/>
        <v>0.28000000000065484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0.17</v>
      </c>
      <c r="D1157" s="1">
        <f>BILANCA!E180</f>
        <v>0</v>
      </c>
      <c r="E1157" s="1">
        <v>0</v>
      </c>
      <c r="F1157" s="1">
        <v>0</v>
      </c>
      <c r="G1157" s="2">
        <f t="shared" si="22"/>
        <v>2.9579999999999999E-2</v>
      </c>
      <c r="H1157" s="2">
        <f t="shared" si="23"/>
        <v>0.17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0.17</v>
      </c>
      <c r="D1160" s="1">
        <f>BILANCA!E183</f>
        <v>0</v>
      </c>
      <c r="E1160" s="1">
        <v>0</v>
      </c>
      <c r="F1160" s="1">
        <v>0</v>
      </c>
      <c r="G1160" s="2">
        <f t="shared" si="22"/>
        <v>3.0090000000000002E-2</v>
      </c>
      <c r="H1160" s="2">
        <f t="shared" si="23"/>
        <v>0.17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31472.31</v>
      </c>
      <c r="D1165" s="1">
        <f>BILANCA!E188</f>
        <v>724.91</v>
      </c>
      <c r="E1165" s="1">
        <v>0</v>
      </c>
      <c r="F1165" s="1">
        <v>0</v>
      </c>
      <c r="G1165" s="2">
        <f t="shared" si="22"/>
        <v>5991.8276599999999</v>
      </c>
      <c r="H1165" s="2">
        <f t="shared" si="23"/>
        <v>0.4000000000013415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123.63</v>
      </c>
      <c r="D1211" s="1">
        <f>BILANCA!E234</f>
        <v>102.63</v>
      </c>
      <c r="E1211" s="1">
        <v>0</v>
      </c>
      <c r="F1211" s="1">
        <v>0</v>
      </c>
      <c r="G1211" s="2">
        <f t="shared" si="22"/>
        <v>74.986919999999998</v>
      </c>
      <c r="H1211" s="2">
        <f t="shared" si="23"/>
        <v>0.74000000000000909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123.63</v>
      </c>
      <c r="D1213" s="1">
        <f>BILANCA!E236</f>
        <v>102.63</v>
      </c>
      <c r="E1213" s="1">
        <v>0</v>
      </c>
      <c r="F1213" s="1">
        <v>0</v>
      </c>
      <c r="G1213" s="2">
        <f t="shared" si="22"/>
        <v>75.6447</v>
      </c>
      <c r="H1213" s="2">
        <f t="shared" si="23"/>
        <v>0.74000000000000909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1580800.4700000002</v>
      </c>
      <c r="D1214" s="1">
        <f>BILANCA!E237</f>
        <v>1912303.1199999999</v>
      </c>
      <c r="E1214" s="1">
        <v>0</v>
      </c>
      <c r="F1214" s="1">
        <v>0</v>
      </c>
      <c r="G1214" s="2">
        <f t="shared" si="22"/>
        <v>1248648.95001</v>
      </c>
      <c r="H1214" s="2">
        <f t="shared" si="23"/>
        <v>0.59000000008381903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1599945.51</v>
      </c>
      <c r="D1215" s="1">
        <f>BILANCA!E238</f>
        <v>1907604.44</v>
      </c>
      <c r="E1215" s="1">
        <v>0</v>
      </c>
      <c r="F1215" s="1">
        <v>0</v>
      </c>
      <c r="G1215" s="2">
        <f t="shared" si="22"/>
        <v>1256315.8184799999</v>
      </c>
      <c r="H1215" s="2">
        <f t="shared" si="23"/>
        <v>0.92999999993480742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1599945.51</v>
      </c>
      <c r="D1216" s="1">
        <f>BILANCA!E239</f>
        <v>1907604.44</v>
      </c>
      <c r="E1216" s="1">
        <v>0</v>
      </c>
      <c r="F1216" s="1">
        <v>0</v>
      </c>
      <c r="G1216" s="2">
        <f t="shared" si="22"/>
        <v>1261730.9728700002</v>
      </c>
      <c r="H1216" s="2">
        <f t="shared" si="23"/>
        <v>0.92999999993480742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1599945.51</v>
      </c>
      <c r="D1217" s="1">
        <f>BILANCA!E240</f>
        <v>1907604.44</v>
      </c>
      <c r="E1217" s="1">
        <v>0</v>
      </c>
      <c r="F1217" s="1">
        <v>0</v>
      </c>
      <c r="G1217" s="2">
        <f t="shared" si="22"/>
        <v>1267146.12726</v>
      </c>
      <c r="H1217" s="2">
        <f t="shared" si="23"/>
        <v>0.92999999993480742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-20408.63</v>
      </c>
      <c r="D1222" s="1">
        <f>BILANCA!E245</f>
        <v>4518.97</v>
      </c>
      <c r="E1222" s="1">
        <v>0</v>
      </c>
      <c r="F1222" s="1">
        <v>0</v>
      </c>
      <c r="G1222" s="2">
        <f t="shared" si="22"/>
        <v>-2717.5949100000003</v>
      </c>
      <c r="H1222" s="2">
        <f t="shared" si="23"/>
        <v>0.39999999999872671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4518.97</v>
      </c>
      <c r="E1223" s="1">
        <v>0</v>
      </c>
      <c r="F1223" s="1">
        <v>0</v>
      </c>
      <c r="G1223" s="2">
        <f t="shared" si="22"/>
        <v>2169.1055999999999</v>
      </c>
      <c r="H1223" s="2">
        <f t="shared" si="23"/>
        <v>2.9999999999745341E-2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4518.97</v>
      </c>
      <c r="E1224" s="1">
        <v>0</v>
      </c>
      <c r="F1224" s="1">
        <v>0</v>
      </c>
      <c r="G1224" s="2">
        <f t="shared" si="22"/>
        <v>2178.14354</v>
      </c>
      <c r="H1224" s="2">
        <f t="shared" si="23"/>
        <v>2.9999999999745341E-2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20408.63</v>
      </c>
      <c r="D1227" s="1">
        <f>BILANCA!E250</f>
        <v>0</v>
      </c>
      <c r="E1227" s="1">
        <v>0</v>
      </c>
      <c r="F1227" s="1">
        <v>0</v>
      </c>
      <c r="G1227" s="2">
        <f t="shared" si="22"/>
        <v>4979.7057199999999</v>
      </c>
      <c r="H1227" s="2">
        <f t="shared" si="23"/>
        <v>0.36999999999898137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20408.63</v>
      </c>
      <c r="D1228" s="1">
        <f>BILANCA!E251</f>
        <v>0</v>
      </c>
      <c r="E1228" s="1">
        <v>0</v>
      </c>
      <c r="F1228" s="1">
        <v>0</v>
      </c>
      <c r="G1228" s="2">
        <f t="shared" si="22"/>
        <v>5000.1143499999998</v>
      </c>
      <c r="H1228" s="2">
        <f t="shared" si="23"/>
        <v>0.36999999999898137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1263.5899999999999</v>
      </c>
      <c r="D1232" s="1">
        <f>BILANCA!E255</f>
        <v>179.71</v>
      </c>
      <c r="E1232" s="1">
        <v>0</v>
      </c>
      <c r="F1232" s="1">
        <v>0</v>
      </c>
      <c r="G1232" s="2">
        <f t="shared" si="22"/>
        <v>404.12948999999998</v>
      </c>
      <c r="H1232" s="2">
        <f t="shared" si="23"/>
        <v>0.7000000000000739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26566.33</v>
      </c>
      <c r="D1236" s="1">
        <f>BILANCA!E259</f>
        <v>88531.42</v>
      </c>
      <c r="E1236" s="1">
        <v>0</v>
      </c>
      <c r="F1236" s="1">
        <v>0</v>
      </c>
      <c r="G1236" s="2">
        <f t="shared" si="22"/>
        <v>51518.180010000004</v>
      </c>
      <c r="H1236" s="2">
        <f t="shared" si="23"/>
        <v>0.75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26566.33</v>
      </c>
      <c r="D1237" s="1">
        <f>BILANCA!E260</f>
        <v>88531.42</v>
      </c>
      <c r="E1237" s="1">
        <v>0</v>
      </c>
      <c r="F1237" s="1">
        <v>0</v>
      </c>
      <c r="G1237" s="2">
        <f t="shared" si="22"/>
        <v>51721.809180000004</v>
      </c>
      <c r="H1237" s="2">
        <f t="shared" si="23"/>
        <v>0.75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3573.45</v>
      </c>
      <c r="D1241" s="1">
        <f>BILANCA!E265</f>
        <v>11926.65</v>
      </c>
      <c r="E1241" s="1">
        <v>0</v>
      </c>
      <c r="F1241" s="1">
        <v>0</v>
      </c>
      <c r="G1241" s="2">
        <f t="shared" si="22"/>
        <v>7076.1014999999998</v>
      </c>
      <c r="H1241" s="2">
        <f t="shared" si="23"/>
        <v>0.8000000000001819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25661.09</v>
      </c>
      <c r="D1244" s="1">
        <f>BILANCA!E268</f>
        <v>496.79</v>
      </c>
      <c r="E1244" s="1">
        <v>0</v>
      </c>
      <c r="F1244" s="1">
        <v>0</v>
      </c>
      <c r="G1244" s="2">
        <f t="shared" si="24"/>
        <v>6956.8688700000002</v>
      </c>
      <c r="H1244" s="2">
        <f t="shared" si="23"/>
        <v>0.30000000000012506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8749.07</v>
      </c>
      <c r="E1262" s="1">
        <v>0</v>
      </c>
      <c r="F1262" s="1">
        <v>0</v>
      </c>
      <c r="G1262" s="2">
        <f t="shared" si="24"/>
        <v>4881.9810600000001</v>
      </c>
      <c r="H1262" s="2">
        <f t="shared" si="23"/>
        <v>6.9999999999708962E-2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46244.47</v>
      </c>
      <c r="D1264" s="1">
        <f>BILANCA!E288</f>
        <v>4922.6400000000003</v>
      </c>
      <c r="E1264" s="1">
        <v>0</v>
      </c>
      <c r="F1264" s="1">
        <v>0</v>
      </c>
      <c r="G1264" s="2">
        <f t="shared" si="24"/>
        <v>15761.219750000002</v>
      </c>
      <c r="H1264" s="2">
        <f t="shared" si="23"/>
        <v>0.83000000000083674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496.79</v>
      </c>
      <c r="E1278" s="1">
        <v>0</v>
      </c>
      <c r="F1278" s="1">
        <v>0</v>
      </c>
      <c r="G1278" s="2">
        <f t="shared" si="24"/>
        <v>293.10609999999997</v>
      </c>
      <c r="H1278" s="2">
        <f t="shared" si="23"/>
        <v>0.20999999999997954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1899826.71</v>
      </c>
      <c r="D1408" s="1">
        <f>'RAS-funkcijski'!E114</f>
        <v>2325064.58</v>
      </c>
      <c r="E1408" s="1">
        <v>0</v>
      </c>
      <c r="F1408" s="1">
        <v>0</v>
      </c>
      <c r="G1408" s="2">
        <f t="shared" si="24"/>
        <v>720495.14569999999</v>
      </c>
      <c r="H1408" s="2">
        <f t="shared" si="27"/>
        <v>0.7099999999627471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1856698.7</v>
      </c>
      <c r="D1409" s="1">
        <f>'RAS-funkcijski'!E115</f>
        <v>2231005.75</v>
      </c>
      <c r="E1409" s="1">
        <v>0</v>
      </c>
      <c r="F1409" s="1">
        <v>0</v>
      </c>
      <c r="G1409" s="2">
        <f t="shared" si="24"/>
        <v>701376.83219999995</v>
      </c>
      <c r="H1409" s="2">
        <f t="shared" si="27"/>
        <v>0.55000000004656613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1856698.7</v>
      </c>
      <c r="D1411" s="1">
        <f>'RAS-funkcijski'!E117</f>
        <v>2231005.75</v>
      </c>
      <c r="E1411" s="1">
        <v>0</v>
      </c>
      <c r="F1411" s="1">
        <v>0</v>
      </c>
      <c r="G1411" s="2">
        <f t="shared" si="24"/>
        <v>714014.25260000001</v>
      </c>
      <c r="H1411" s="2">
        <f t="shared" si="27"/>
        <v>0.55000000004656613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43128.01</v>
      </c>
      <c r="D1420" s="1">
        <f>'RAS-funkcijski'!E126</f>
        <v>94058.83</v>
      </c>
      <c r="E1420" s="1">
        <v>0</v>
      </c>
      <c r="F1420" s="1">
        <v>0</v>
      </c>
      <c r="G1420" s="2">
        <f t="shared" si="24"/>
        <v>28211.971740000001</v>
      </c>
      <c r="H1420" s="2">
        <f t="shared" si="27"/>
        <v>0.18000000000029104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1899826.71</v>
      </c>
      <c r="D1435" s="13">
        <f>'RAS-funkcijski'!E141</f>
        <v>2325064.58</v>
      </c>
      <c r="E1435" s="13">
        <v>0</v>
      </c>
      <c r="F1435" s="13">
        <v>0</v>
      </c>
      <c r="G1435" s="14">
        <f t="shared" si="24"/>
        <v>897343.95419000008</v>
      </c>
      <c r="H1435" s="14">
        <f t="shared" si="27"/>
        <v>0.7099999999627471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343342.79</v>
      </c>
      <c r="D1436" s="6">
        <f>'P-VRIO'!E5</f>
        <v>0</v>
      </c>
      <c r="E1436" s="6">
        <v>0</v>
      </c>
      <c r="F1436" s="6">
        <v>0</v>
      </c>
      <c r="G1436" s="7">
        <f t="shared" si="24"/>
        <v>343.34278999999998</v>
      </c>
      <c r="H1436" s="7">
        <f t="shared" si="27"/>
        <v>0.21000000002095476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343342.79</v>
      </c>
      <c r="D1453" s="1">
        <f>'P-VRIO'!E22</f>
        <v>0</v>
      </c>
      <c r="E1453" s="1">
        <v>0</v>
      </c>
      <c r="F1453" s="1">
        <v>0</v>
      </c>
      <c r="G1453" s="2">
        <f t="shared" si="24"/>
        <v>6180.1702199999991</v>
      </c>
      <c r="H1453" s="2">
        <f t="shared" si="27"/>
        <v>0.21000000002095476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343342.79</v>
      </c>
      <c r="D1454" s="1">
        <f>'P-VRIO'!E23</f>
        <v>0</v>
      </c>
      <c r="E1454" s="1">
        <v>0</v>
      </c>
      <c r="F1454" s="1">
        <v>0</v>
      </c>
      <c r="G1454" s="2">
        <f t="shared" si="24"/>
        <v>6523.5130099999997</v>
      </c>
      <c r="H1454" s="2">
        <f t="shared" si="27"/>
        <v>0.21000000002095476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343342.79</v>
      </c>
      <c r="D1456" s="1">
        <f>'P-VRIO'!E25</f>
        <v>0</v>
      </c>
      <c r="E1456" s="1">
        <v>0</v>
      </c>
      <c r="F1456" s="1">
        <v>0</v>
      </c>
      <c r="G1456" s="2">
        <f t="shared" si="24"/>
        <v>7210.19859</v>
      </c>
      <c r="H1456" s="2">
        <f t="shared" si="27"/>
        <v>0.21000000002095476</v>
      </c>
      <c r="I1456" s="10">
        <f t="shared" si="30"/>
        <v>1514.141704051088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46244.47</v>
      </c>
      <c r="D1480" s="6"/>
      <c r="E1480" s="6">
        <v>0</v>
      </c>
      <c r="F1480" s="6">
        <v>0</v>
      </c>
      <c r="G1480" s="7">
        <f t="shared" ref="G1480:G1580" si="34">B1480/1000*C1480</f>
        <v>46.24447</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2345594.1</v>
      </c>
      <c r="D1481" s="1">
        <v>0</v>
      </c>
      <c r="E1481" s="1">
        <v>0</v>
      </c>
      <c r="F1481" s="1">
        <v>0</v>
      </c>
      <c r="G1481" s="2">
        <f t="shared" si="34"/>
        <v>4691.1882000000005</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2297056.17</v>
      </c>
      <c r="D1483" s="1">
        <v>0</v>
      </c>
      <c r="E1483" s="1">
        <v>0</v>
      </c>
      <c r="F1483" s="1">
        <v>0</v>
      </c>
      <c r="G1483" s="2">
        <f t="shared" si="34"/>
        <v>9188.2246799999994</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1958256.15</v>
      </c>
      <c r="D1484" s="1">
        <v>0</v>
      </c>
      <c r="E1484" s="1">
        <v>0</v>
      </c>
      <c r="F1484" s="1">
        <v>0</v>
      </c>
      <c r="G1484" s="2">
        <f t="shared" si="34"/>
        <v>9791.2807499999999</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321413.42</v>
      </c>
      <c r="D1485" s="1">
        <v>0</v>
      </c>
      <c r="E1485" s="1">
        <v>0</v>
      </c>
      <c r="F1485" s="1">
        <v>0</v>
      </c>
      <c r="G1485" s="2">
        <f t="shared" si="34"/>
        <v>1928.4805199999998</v>
      </c>
      <c r="H1485" s="2">
        <f t="shared" si="35"/>
        <v>0.41999999998370185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3010.25</v>
      </c>
      <c r="D1486" s="1">
        <v>0</v>
      </c>
      <c r="E1486" s="1">
        <v>0</v>
      </c>
      <c r="F1486" s="1">
        <v>0</v>
      </c>
      <c r="G1486" s="2">
        <f t="shared" si="34"/>
        <v>21.071750000000002</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909</v>
      </c>
      <c r="D1490" s="1">
        <v>0</v>
      </c>
      <c r="E1490" s="1">
        <v>0</v>
      </c>
      <c r="F1490" s="1">
        <v>0</v>
      </c>
      <c r="G1490" s="2">
        <f t="shared" si="34"/>
        <v>9.9989999999999988</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13467.35</v>
      </c>
      <c r="D1491" s="1">
        <v>0</v>
      </c>
      <c r="E1491" s="1">
        <v>0</v>
      </c>
      <c r="F1491" s="1">
        <v>0</v>
      </c>
      <c r="G1491" s="2">
        <f t="shared" si="34"/>
        <v>161.60820000000001</v>
      </c>
      <c r="H1491" s="2">
        <f t="shared" si="35"/>
        <v>0.3500000000003638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48537.93</v>
      </c>
      <c r="D1492" s="1">
        <v>0</v>
      </c>
      <c r="E1492" s="1">
        <v>0</v>
      </c>
      <c r="F1492" s="1">
        <v>0</v>
      </c>
      <c r="G1492" s="2">
        <f t="shared" si="34"/>
        <v>630.99308999999994</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2386915.9300000002</v>
      </c>
      <c r="D1499" s="1">
        <v>0</v>
      </c>
      <c r="E1499" s="1">
        <v>0</v>
      </c>
      <c r="F1499" s="1">
        <v>0</v>
      </c>
      <c r="G1499" s="2">
        <f t="shared" si="34"/>
        <v>47738.318600000006</v>
      </c>
      <c r="H1499" s="2">
        <f t="shared" si="35"/>
        <v>6.9999999832361937E-2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2338378</v>
      </c>
      <c r="D1501" s="1">
        <v>0</v>
      </c>
      <c r="E1501" s="1">
        <v>0</v>
      </c>
      <c r="F1501" s="1">
        <v>0</v>
      </c>
      <c r="G1501" s="2">
        <f t="shared" si="34"/>
        <v>51444.315999999999</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1958256.15</v>
      </c>
      <c r="D1502" s="1">
        <v>0</v>
      </c>
      <c r="E1502" s="1">
        <v>0</v>
      </c>
      <c r="F1502" s="1">
        <v>0</v>
      </c>
      <c r="G1502" s="2">
        <f t="shared" si="34"/>
        <v>45039.891449999996</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331987.68</v>
      </c>
      <c r="D1503" s="1">
        <v>0</v>
      </c>
      <c r="E1503" s="1">
        <v>0</v>
      </c>
      <c r="F1503" s="1">
        <v>0</v>
      </c>
      <c r="G1503" s="2">
        <f t="shared" si="34"/>
        <v>7967.7043199999998</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3010.42</v>
      </c>
      <c r="D1504" s="1">
        <v>0</v>
      </c>
      <c r="E1504" s="1">
        <v>0</v>
      </c>
      <c r="F1504" s="1">
        <v>0</v>
      </c>
      <c r="G1504" s="2">
        <f t="shared" si="34"/>
        <v>75.260500000000008</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909</v>
      </c>
      <c r="D1508" s="1">
        <v>0</v>
      </c>
      <c r="E1508" s="1">
        <v>0</v>
      </c>
      <c r="F1508" s="1">
        <v>0</v>
      </c>
      <c r="G1508" s="2">
        <f t="shared" si="34"/>
        <v>26.361000000000001</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44214.75</v>
      </c>
      <c r="D1509" s="1">
        <v>0</v>
      </c>
      <c r="E1509" s="1">
        <v>0</v>
      </c>
      <c r="F1509" s="1">
        <v>0</v>
      </c>
      <c r="G1509" s="2">
        <f t="shared" si="34"/>
        <v>1326.4424999999999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48537.93</v>
      </c>
      <c r="D1510" s="1">
        <v>0</v>
      </c>
      <c r="E1510" s="1">
        <v>0</v>
      </c>
      <c r="F1510" s="1">
        <v>0</v>
      </c>
      <c r="G1510" s="2">
        <f t="shared" si="34"/>
        <v>1504.6758299999999</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4922.6400000001304</v>
      </c>
      <c r="D1517" s="1">
        <v>0</v>
      </c>
      <c r="E1517" s="1">
        <v>0</v>
      </c>
      <c r="F1517" s="1">
        <v>0</v>
      </c>
      <c r="G1517" s="2">
        <f t="shared" si="34"/>
        <v>187.06032000000496</v>
      </c>
      <c r="H1517" s="2">
        <f t="shared" si="35"/>
        <v>0.35999999986961484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4922.6400000000003</v>
      </c>
      <c r="D1576" s="1">
        <v>0</v>
      </c>
      <c r="E1576" s="1">
        <v>0</v>
      </c>
      <c r="F1576" s="1">
        <v>0</v>
      </c>
      <c r="G1576" s="2">
        <f t="shared" si="34"/>
        <v>477.49608000000006</v>
      </c>
      <c r="H1576" s="2">
        <f t="shared" si="35"/>
        <v>0.35999999999967258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4922.6400000000003</v>
      </c>
      <c r="D1578" s="1">
        <v>0</v>
      </c>
      <c r="E1578" s="1">
        <v>0</v>
      </c>
      <c r="F1578" s="1">
        <v>0</v>
      </c>
      <c r="G1578" s="2">
        <f t="shared" si="34"/>
        <v>487.34136000000007</v>
      </c>
      <c r="H1578" s="2">
        <f t="shared" si="35"/>
        <v>0.35999999999967258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8529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1874215.1099999999</v>
      </c>
      <c r="I16" s="170">
        <f>'PR-RAS'!E6</f>
        <v>2323615.2900000005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1888632.09</v>
      </c>
      <c r="I17" s="170">
        <f>'PR-RAS'!E151</f>
        <v>2276526.65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4518.9700000004286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20408.630000000325</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1599945.5099999995</v>
      </c>
      <c r="I20" s="173">
        <f>BILANCA!E7</f>
        <v>1907604.44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27223.06</v>
      </c>
      <c r="I21" s="175">
        <f>BILANCA!E68</f>
        <v>9723.9499999999989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46368.1</v>
      </c>
      <c r="I22" s="175">
        <f>BILANCA!E176</f>
        <v>5025.2699999999995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1580800.4700000002</v>
      </c>
      <c r="I23" s="177">
        <f>BILANCA!E237</f>
        <v>1912303.1199999999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1899826.71</v>
      </c>
      <c r="I27" s="175">
        <f>'RAS-funkcijski'!E114</f>
        <v>2325064.58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1899826.71</v>
      </c>
      <c r="I28" s="179">
        <f>'RAS-funkcijski'!E141</f>
        <v>2325064.58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343342.79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343342.79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46244.47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4922.6400000001304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4922.6400000000003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48" zoomScaleNormal="100" workbookViewId="0">
      <selection activeCell="E350" sqref="E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1874215.1099999999</v>
      </c>
      <c r="E6" s="51">
        <f>E7+E44+E50+E82+E106+E124+E133+E139</f>
        <v>2323615.2900000005</v>
      </c>
      <c r="F6" s="52">
        <f t="shared" ref="F6:F131" si="0">IF(D6&lt;&gt;0,IF(E6/D6&gt;=100,"&gt;&gt;100",E6/D6*100),"-")</f>
        <v>123.97804700229958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1777321.2999999998</v>
      </c>
      <c r="E50" s="51">
        <f>E51+E54+E59+E62+E65+E68+E71+E74+E77</f>
        <v>2173440.3100000005</v>
      </c>
      <c r="F50" s="52">
        <f t="shared" si="0"/>
        <v>122.28741702471019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1704165.89</v>
      </c>
      <c r="E68" s="51">
        <f t="shared" si="15"/>
        <v>2093308.1500000001</v>
      </c>
      <c r="F68" s="52">
        <f t="shared" si="0"/>
        <v>122.8347640498778</v>
      </c>
    </row>
    <row r="69" spans="1:6" ht="12.75" customHeight="1" x14ac:dyDescent="0.2">
      <c r="A69" s="53" t="s">
        <v>184</v>
      </c>
      <c r="B69" s="85" t="s">
        <v>185</v>
      </c>
      <c r="C69" s="50" t="s">
        <v>184</v>
      </c>
      <c r="D69" s="242">
        <v>1680923.68</v>
      </c>
      <c r="E69" s="242">
        <v>2085196.87</v>
      </c>
      <c r="F69" s="52">
        <f t="shared" si="0"/>
        <v>124.05065707682814</v>
      </c>
    </row>
    <row r="70" spans="1:6" ht="24" x14ac:dyDescent="0.2">
      <c r="A70" s="53" t="s">
        <v>186</v>
      </c>
      <c r="B70" s="85" t="s">
        <v>187</v>
      </c>
      <c r="C70" s="50" t="s">
        <v>186</v>
      </c>
      <c r="D70" s="242">
        <v>23242.21</v>
      </c>
      <c r="E70" s="242">
        <v>8111.28</v>
      </c>
      <c r="F70" s="52">
        <f t="shared" si="0"/>
        <v>34.898918820542448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33913.919999999998</v>
      </c>
      <c r="E74" s="51">
        <f t="shared" si="17"/>
        <v>45814</v>
      </c>
      <c r="F74" s="52">
        <f t="shared" si="0"/>
        <v>135.08907256961155</v>
      </c>
    </row>
    <row r="75" spans="1:6" ht="12.75" customHeight="1" x14ac:dyDescent="0.2">
      <c r="A75" s="53" t="s">
        <v>196</v>
      </c>
      <c r="B75" s="85" t="s">
        <v>197</v>
      </c>
      <c r="C75" s="50" t="s">
        <v>196</v>
      </c>
      <c r="D75" s="242">
        <v>33913.919999999998</v>
      </c>
      <c r="E75" s="242">
        <v>45814</v>
      </c>
      <c r="F75" s="52">
        <f t="shared" si="0"/>
        <v>135.08907256961155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39241.490000000005</v>
      </c>
      <c r="E77" s="51">
        <f t="shared" si="18"/>
        <v>34318.160000000003</v>
      </c>
      <c r="F77" s="52">
        <f t="shared" si="0"/>
        <v>87.453763860648507</v>
      </c>
    </row>
    <row r="78" spans="1:6" ht="12.75" customHeight="1" x14ac:dyDescent="0.2">
      <c r="A78" s="53">
        <v>6391</v>
      </c>
      <c r="B78" s="85" t="s">
        <v>202</v>
      </c>
      <c r="C78" s="50" t="s">
        <v>203</v>
      </c>
      <c r="D78" s="242">
        <v>58.12</v>
      </c>
      <c r="E78" s="242">
        <v>144.55000000000001</v>
      </c>
      <c r="F78" s="52">
        <f t="shared" si="0"/>
        <v>248.70956641431525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39183.370000000003</v>
      </c>
      <c r="E80" s="242">
        <v>34173.61</v>
      </c>
      <c r="F80" s="52">
        <f t="shared" si="0"/>
        <v>87.214575979554581</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5313.55</v>
      </c>
      <c r="E106" s="51">
        <f t="shared" si="23"/>
        <v>4839.04</v>
      </c>
      <c r="F106" s="52">
        <f t="shared" si="0"/>
        <v>91.069812084199825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5313.55</v>
      </c>
      <c r="E112" s="51">
        <f t="shared" si="25"/>
        <v>4839.04</v>
      </c>
      <c r="F112" s="52">
        <f t="shared" si="0"/>
        <v>91.069812084199825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5313.55</v>
      </c>
      <c r="E117" s="242">
        <v>4839.04</v>
      </c>
      <c r="F117" s="52">
        <f t="shared" si="0"/>
        <v>91.069812084199825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8941.4499999999989</v>
      </c>
      <c r="E124" s="51">
        <f t="shared" si="27"/>
        <v>9033.1</v>
      </c>
      <c r="F124" s="52">
        <f t="shared" si="0"/>
        <v>101.02500153778192</v>
      </c>
    </row>
    <row r="125" spans="1:6" ht="12.75" customHeight="1" x14ac:dyDescent="0.2">
      <c r="A125" s="53">
        <v>661</v>
      </c>
      <c r="B125" s="86" t="s">
        <v>296</v>
      </c>
      <c r="C125" s="50" t="s">
        <v>297</v>
      </c>
      <c r="D125" s="51">
        <f t="shared" ref="D125:E125" si="28">SUM(D126:D127)</f>
        <v>7941.7699999999995</v>
      </c>
      <c r="E125" s="51">
        <f t="shared" si="28"/>
        <v>7911.61</v>
      </c>
      <c r="F125" s="52">
        <f t="shared" si="0"/>
        <v>99.620235791265671</v>
      </c>
    </row>
    <row r="126" spans="1:6" ht="12.75" customHeight="1" x14ac:dyDescent="0.2">
      <c r="A126" s="53">
        <v>6614</v>
      </c>
      <c r="B126" s="86" t="s">
        <v>298</v>
      </c>
      <c r="C126" s="50" t="s">
        <v>299</v>
      </c>
      <c r="D126" s="242">
        <v>410.62</v>
      </c>
      <c r="E126" s="242">
        <v>338</v>
      </c>
      <c r="F126" s="52">
        <f t="shared" si="0"/>
        <v>82.314548731186989</v>
      </c>
    </row>
    <row r="127" spans="1:6" ht="12.75" customHeight="1" x14ac:dyDescent="0.2">
      <c r="A127" s="53">
        <v>6615</v>
      </c>
      <c r="B127" s="86" t="s">
        <v>300</v>
      </c>
      <c r="C127" s="50" t="s">
        <v>301</v>
      </c>
      <c r="D127" s="242">
        <v>7531.15</v>
      </c>
      <c r="E127" s="242">
        <v>7573.61</v>
      </c>
      <c r="F127" s="52">
        <f t="shared" si="0"/>
        <v>100.56379171839626</v>
      </c>
    </row>
    <row r="128" spans="1:6" ht="24" x14ac:dyDescent="0.2">
      <c r="A128" s="53">
        <v>663</v>
      </c>
      <c r="B128" s="231" t="s">
        <v>302</v>
      </c>
      <c r="C128" s="50" t="s">
        <v>303</v>
      </c>
      <c r="D128" s="51">
        <f t="shared" ref="D128:E128" si="29">SUM(D129:D132)</f>
        <v>999.68</v>
      </c>
      <c r="E128" s="51">
        <f t="shared" si="29"/>
        <v>1121.49</v>
      </c>
      <c r="F128" s="52">
        <f t="shared" si="0"/>
        <v>112.18489916773369</v>
      </c>
    </row>
    <row r="129" spans="1:6" ht="12.75" customHeight="1" x14ac:dyDescent="0.2">
      <c r="A129" s="53">
        <v>6631</v>
      </c>
      <c r="B129" s="86" t="s">
        <v>304</v>
      </c>
      <c r="C129" s="50" t="s">
        <v>305</v>
      </c>
      <c r="D129" s="242">
        <v>999.68</v>
      </c>
      <c r="E129" s="242">
        <v>1121.49</v>
      </c>
      <c r="F129" s="52">
        <f t="shared" si="0"/>
        <v>112.18489916773369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82638.81</v>
      </c>
      <c r="E133" s="51">
        <f t="shared" si="30"/>
        <v>136302.84</v>
      </c>
      <c r="F133" s="52">
        <f t="shared" ref="F133:F223" si="31">IF(D133&lt;&gt;0,IF(E133/D133&gt;=100,"&gt;&gt;100",E133/D133*100),"-")</f>
        <v>164.93804787363226</v>
      </c>
    </row>
    <row r="134" spans="1:6" ht="24" x14ac:dyDescent="0.2">
      <c r="A134" s="53">
        <v>671</v>
      </c>
      <c r="B134" s="232" t="s">
        <v>314</v>
      </c>
      <c r="C134" s="50" t="s">
        <v>315</v>
      </c>
      <c r="D134" s="51">
        <f t="shared" ref="D134:E134" si="32">SUM(D135:D137)</f>
        <v>82638.81</v>
      </c>
      <c r="E134" s="51">
        <f t="shared" si="32"/>
        <v>136302.84</v>
      </c>
      <c r="F134" s="52">
        <f t="shared" si="31"/>
        <v>164.93804787363226</v>
      </c>
    </row>
    <row r="135" spans="1:6" ht="12.75" customHeight="1" x14ac:dyDescent="0.2">
      <c r="A135" s="53">
        <v>6711</v>
      </c>
      <c r="B135" s="85" t="s">
        <v>316</v>
      </c>
      <c r="C135" s="50" t="s">
        <v>317</v>
      </c>
      <c r="D135" s="242">
        <v>79187.81</v>
      </c>
      <c r="E135" s="242">
        <v>104034.51</v>
      </c>
      <c r="F135" s="52">
        <f t="shared" si="31"/>
        <v>131.37692531211559</v>
      </c>
    </row>
    <row r="136" spans="1:6" ht="24" x14ac:dyDescent="0.2">
      <c r="A136" s="53">
        <v>6712</v>
      </c>
      <c r="B136" s="232" t="s">
        <v>318</v>
      </c>
      <c r="C136" s="50" t="s">
        <v>319</v>
      </c>
      <c r="D136" s="242">
        <v>3451</v>
      </c>
      <c r="E136" s="242">
        <v>32268.33</v>
      </c>
      <c r="F136" s="52">
        <f t="shared" si="31"/>
        <v>935.04288611996526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1888632.09</v>
      </c>
      <c r="E151" s="51">
        <f t="shared" si="35"/>
        <v>2276526.65</v>
      </c>
      <c r="F151" s="52">
        <f t="shared" si="31"/>
        <v>120.53838659492435</v>
      </c>
    </row>
    <row r="152" spans="1:6" ht="12.75" customHeight="1" x14ac:dyDescent="0.2">
      <c r="A152" s="53">
        <v>31</v>
      </c>
      <c r="B152" s="85" t="s">
        <v>349</v>
      </c>
      <c r="C152" s="50" t="s">
        <v>35</v>
      </c>
      <c r="D152" s="51">
        <f t="shared" ref="D152:E152" si="36">D153+D158+D159</f>
        <v>1560024.55</v>
      </c>
      <c r="E152" s="51">
        <f t="shared" si="36"/>
        <v>1951213.88</v>
      </c>
      <c r="F152" s="52">
        <f t="shared" si="31"/>
        <v>125.07584447949873</v>
      </c>
    </row>
    <row r="153" spans="1:6" ht="12.75" customHeight="1" x14ac:dyDescent="0.2">
      <c r="A153" s="53">
        <v>311</v>
      </c>
      <c r="B153" s="85" t="s">
        <v>350</v>
      </c>
      <c r="C153" s="50" t="s">
        <v>351</v>
      </c>
      <c r="D153" s="51">
        <f t="shared" ref="D153:E153" si="37">SUM(D154:D157)</f>
        <v>1293556.1700000002</v>
      </c>
      <c r="E153" s="51">
        <f t="shared" si="37"/>
        <v>1623386.26</v>
      </c>
      <c r="F153" s="52">
        <f t="shared" si="31"/>
        <v>125.49793334447934</v>
      </c>
    </row>
    <row r="154" spans="1:6" ht="12.75" customHeight="1" x14ac:dyDescent="0.2">
      <c r="A154" s="53">
        <v>3111</v>
      </c>
      <c r="B154" s="85" t="s">
        <v>352</v>
      </c>
      <c r="C154" s="50" t="s">
        <v>353</v>
      </c>
      <c r="D154" s="242">
        <v>1255244.28</v>
      </c>
      <c r="E154" s="242">
        <v>1579865.69</v>
      </c>
      <c r="F154" s="52">
        <f t="shared" si="31"/>
        <v>125.86121404193931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23725.11</v>
      </c>
      <c r="E156" s="242">
        <v>26301.73</v>
      </c>
      <c r="F156" s="52">
        <f t="shared" si="31"/>
        <v>110.86030791848805</v>
      </c>
    </row>
    <row r="157" spans="1:6" ht="12.75" customHeight="1" x14ac:dyDescent="0.2">
      <c r="A157" s="53">
        <v>3114</v>
      </c>
      <c r="B157" s="85" t="s">
        <v>358</v>
      </c>
      <c r="C157" s="50" t="s">
        <v>359</v>
      </c>
      <c r="D157" s="242">
        <v>14586.78</v>
      </c>
      <c r="E157" s="242">
        <v>17218.84</v>
      </c>
      <c r="F157" s="52">
        <f t="shared" si="31"/>
        <v>118.04414682335648</v>
      </c>
    </row>
    <row r="158" spans="1:6" ht="12.75" customHeight="1" x14ac:dyDescent="0.2">
      <c r="A158" s="53">
        <v>312</v>
      </c>
      <c r="B158" s="85" t="s">
        <v>360</v>
      </c>
      <c r="C158" s="50" t="s">
        <v>361</v>
      </c>
      <c r="D158" s="242">
        <v>60009.47</v>
      </c>
      <c r="E158" s="242">
        <v>64160.24</v>
      </c>
      <c r="F158" s="52">
        <f t="shared" si="31"/>
        <v>106.91685828920001</v>
      </c>
    </row>
    <row r="159" spans="1:6" ht="12.75" customHeight="1" x14ac:dyDescent="0.2">
      <c r="A159" s="53">
        <v>313</v>
      </c>
      <c r="B159" s="85" t="s">
        <v>362</v>
      </c>
      <c r="C159" s="50" t="s">
        <v>363</v>
      </c>
      <c r="D159" s="51">
        <f t="shared" ref="D159:E159" si="38">SUM(D160:D162)</f>
        <v>206458.91</v>
      </c>
      <c r="E159" s="51">
        <f t="shared" si="38"/>
        <v>263667.38</v>
      </c>
      <c r="F159" s="52">
        <f t="shared" si="31"/>
        <v>127.70937325979294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206458.91</v>
      </c>
      <c r="E161" s="242">
        <v>263667.38</v>
      </c>
      <c r="F161" s="52">
        <f t="shared" si="31"/>
        <v>127.70937325979294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324667.21999999997</v>
      </c>
      <c r="E163" s="51">
        <f t="shared" si="39"/>
        <v>321305.17</v>
      </c>
      <c r="F163" s="52">
        <f t="shared" si="31"/>
        <v>98.964462750504964</v>
      </c>
    </row>
    <row r="164" spans="1:6" ht="12.75" customHeight="1" x14ac:dyDescent="0.2">
      <c r="A164" s="53">
        <v>321</v>
      </c>
      <c r="B164" s="85" t="s">
        <v>371</v>
      </c>
      <c r="C164" s="50" t="s">
        <v>372</v>
      </c>
      <c r="D164" s="51">
        <f t="shared" ref="D164:E164" si="40">SUM(D165:D168)</f>
        <v>103030.35</v>
      </c>
      <c r="E164" s="51">
        <f t="shared" si="40"/>
        <v>98488.5</v>
      </c>
      <c r="F164" s="52">
        <f t="shared" si="31"/>
        <v>95.591735833179243</v>
      </c>
    </row>
    <row r="165" spans="1:6" ht="12.75" customHeight="1" x14ac:dyDescent="0.2">
      <c r="A165" s="53">
        <v>3211</v>
      </c>
      <c r="B165" s="85" t="s">
        <v>373</v>
      </c>
      <c r="C165" s="50" t="s">
        <v>374</v>
      </c>
      <c r="D165" s="242">
        <v>26863.79</v>
      </c>
      <c r="E165" s="242">
        <v>32985.379999999997</v>
      </c>
      <c r="F165" s="52">
        <f t="shared" si="31"/>
        <v>122.78751434551862</v>
      </c>
    </row>
    <row r="166" spans="1:6" ht="12.75" customHeight="1" x14ac:dyDescent="0.2">
      <c r="A166" s="53">
        <v>3212</v>
      </c>
      <c r="B166" s="85" t="s">
        <v>375</v>
      </c>
      <c r="C166" s="50" t="s">
        <v>376</v>
      </c>
      <c r="D166" s="242">
        <v>54212.9</v>
      </c>
      <c r="E166" s="242">
        <v>54196.14</v>
      </c>
      <c r="F166" s="52">
        <f t="shared" si="31"/>
        <v>99.969084848809047</v>
      </c>
    </row>
    <row r="167" spans="1:6" ht="12.75" customHeight="1" x14ac:dyDescent="0.2">
      <c r="A167" s="53">
        <v>3213</v>
      </c>
      <c r="B167" s="85" t="s">
        <v>377</v>
      </c>
      <c r="C167" s="50" t="s">
        <v>378</v>
      </c>
      <c r="D167" s="242">
        <v>20933.5</v>
      </c>
      <c r="E167" s="242">
        <v>10036.379999999999</v>
      </c>
      <c r="F167" s="52">
        <f t="shared" si="31"/>
        <v>47.944108725249002</v>
      </c>
    </row>
    <row r="168" spans="1:6" ht="12.75" customHeight="1" x14ac:dyDescent="0.2">
      <c r="A168" s="53">
        <v>3214</v>
      </c>
      <c r="B168" s="85" t="s">
        <v>379</v>
      </c>
      <c r="C168" s="50" t="s">
        <v>380</v>
      </c>
      <c r="D168" s="242">
        <v>1020.16</v>
      </c>
      <c r="E168" s="242">
        <v>1270.5999999999999</v>
      </c>
      <c r="F168" s="52">
        <f t="shared" si="31"/>
        <v>124.54909033877037</v>
      </c>
    </row>
    <row r="169" spans="1:6" ht="12.75" customHeight="1" x14ac:dyDescent="0.2">
      <c r="A169" s="53">
        <v>322</v>
      </c>
      <c r="B169" s="85" t="s">
        <v>381</v>
      </c>
      <c r="C169" s="50" t="s">
        <v>382</v>
      </c>
      <c r="D169" s="51">
        <f t="shared" ref="D169:E169" si="41">SUM(D170:D176)</f>
        <v>144738.85999999999</v>
      </c>
      <c r="E169" s="51">
        <f t="shared" si="41"/>
        <v>138016.25000000003</v>
      </c>
      <c r="F169" s="52">
        <f t="shared" si="31"/>
        <v>95.355352391196149</v>
      </c>
    </row>
    <row r="170" spans="1:6" ht="12.75" customHeight="1" x14ac:dyDescent="0.2">
      <c r="A170" s="53">
        <v>3221</v>
      </c>
      <c r="B170" s="85" t="s">
        <v>383</v>
      </c>
      <c r="C170" s="50" t="s">
        <v>384</v>
      </c>
      <c r="D170" s="242">
        <v>13916.51</v>
      </c>
      <c r="E170" s="242">
        <v>12512.05</v>
      </c>
      <c r="F170" s="52">
        <f t="shared" si="31"/>
        <v>89.907958245278436</v>
      </c>
    </row>
    <row r="171" spans="1:6" ht="12.75" customHeight="1" x14ac:dyDescent="0.2">
      <c r="A171" s="53">
        <v>3222</v>
      </c>
      <c r="B171" s="85" t="s">
        <v>385</v>
      </c>
      <c r="C171" s="50" t="s">
        <v>386</v>
      </c>
      <c r="D171" s="242">
        <v>94206.7</v>
      </c>
      <c r="E171" s="242">
        <v>94358.88</v>
      </c>
      <c r="F171" s="52">
        <f t="shared" si="31"/>
        <v>100.16153840438102</v>
      </c>
    </row>
    <row r="172" spans="1:6" ht="12.75" customHeight="1" x14ac:dyDescent="0.2">
      <c r="A172" s="53">
        <v>3223</v>
      </c>
      <c r="B172" s="85" t="s">
        <v>387</v>
      </c>
      <c r="C172" s="50" t="s">
        <v>388</v>
      </c>
      <c r="D172" s="242">
        <v>30875.040000000001</v>
      </c>
      <c r="E172" s="242">
        <v>24800.45</v>
      </c>
      <c r="F172" s="52">
        <f t="shared" si="31"/>
        <v>80.325240064466314</v>
      </c>
    </row>
    <row r="173" spans="1:6" ht="12.75" customHeight="1" x14ac:dyDescent="0.2">
      <c r="A173" s="53">
        <v>3224</v>
      </c>
      <c r="B173" s="85" t="s">
        <v>389</v>
      </c>
      <c r="C173" s="50" t="s">
        <v>390</v>
      </c>
      <c r="D173" s="242">
        <v>3460.6</v>
      </c>
      <c r="E173" s="242">
        <v>5564.92</v>
      </c>
      <c r="F173" s="52">
        <f t="shared" si="31"/>
        <v>160.80795237820033</v>
      </c>
    </row>
    <row r="174" spans="1:6" ht="12.75" customHeight="1" x14ac:dyDescent="0.2">
      <c r="A174" s="53">
        <v>3225</v>
      </c>
      <c r="B174" s="85" t="s">
        <v>391</v>
      </c>
      <c r="C174" s="50" t="s">
        <v>392</v>
      </c>
      <c r="D174" s="242">
        <v>2158.58</v>
      </c>
      <c r="E174" s="242">
        <v>537.41999999999996</v>
      </c>
      <c r="F174" s="52">
        <f t="shared" si="31"/>
        <v>24.896922977142381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121.43</v>
      </c>
      <c r="E176" s="242">
        <v>242.53</v>
      </c>
      <c r="F176" s="52">
        <f t="shared" si="31"/>
        <v>199.72823849131186</v>
      </c>
    </row>
    <row r="177" spans="1:6" ht="12.75" customHeight="1" x14ac:dyDescent="0.2">
      <c r="A177" s="53">
        <v>323</v>
      </c>
      <c r="B177" s="85" t="s">
        <v>397</v>
      </c>
      <c r="C177" s="50" t="s">
        <v>398</v>
      </c>
      <c r="D177" s="51">
        <f t="shared" ref="D177:E177" si="42">SUM(D178:D186)</f>
        <v>38914.739999999991</v>
      </c>
      <c r="E177" s="51">
        <f t="shared" si="42"/>
        <v>47598.619999999995</v>
      </c>
      <c r="F177" s="52">
        <f t="shared" si="31"/>
        <v>122.31514331073524</v>
      </c>
    </row>
    <row r="178" spans="1:6" ht="12.75" customHeight="1" x14ac:dyDescent="0.2">
      <c r="A178" s="53">
        <v>3231</v>
      </c>
      <c r="B178" s="85" t="s">
        <v>399</v>
      </c>
      <c r="C178" s="50" t="s">
        <v>400</v>
      </c>
      <c r="D178" s="242">
        <v>3771.03</v>
      </c>
      <c r="E178" s="242">
        <v>2822.38</v>
      </c>
      <c r="F178" s="52">
        <f t="shared" si="31"/>
        <v>74.84374295616847</v>
      </c>
    </row>
    <row r="179" spans="1:6" ht="12.75" customHeight="1" x14ac:dyDescent="0.2">
      <c r="A179" s="53">
        <v>3232</v>
      </c>
      <c r="B179" s="85" t="s">
        <v>401</v>
      </c>
      <c r="C179" s="50" t="s">
        <v>402</v>
      </c>
      <c r="D179" s="242">
        <v>10316.620000000001</v>
      </c>
      <c r="E179" s="242">
        <v>16883.3</v>
      </c>
      <c r="F179" s="52">
        <f t="shared" si="31"/>
        <v>163.65146724411673</v>
      </c>
    </row>
    <row r="180" spans="1:6" ht="12.75" customHeight="1" x14ac:dyDescent="0.2">
      <c r="A180" s="53">
        <v>3233</v>
      </c>
      <c r="B180" s="85" t="s">
        <v>403</v>
      </c>
      <c r="C180" s="50" t="s">
        <v>404</v>
      </c>
      <c r="D180" s="242">
        <v>116.82</v>
      </c>
      <c r="E180" s="242">
        <v>129.1</v>
      </c>
      <c r="F180" s="52">
        <f t="shared" si="31"/>
        <v>110.51189864749188</v>
      </c>
    </row>
    <row r="181" spans="1:6" ht="12.75" customHeight="1" x14ac:dyDescent="0.2">
      <c r="A181" s="53">
        <v>3234</v>
      </c>
      <c r="B181" s="85" t="s">
        <v>405</v>
      </c>
      <c r="C181" s="50" t="s">
        <v>406</v>
      </c>
      <c r="D181" s="242">
        <v>10726.1</v>
      </c>
      <c r="E181" s="242">
        <v>11581.66</v>
      </c>
      <c r="F181" s="52">
        <f t="shared" si="31"/>
        <v>107.97643132172922</v>
      </c>
    </row>
    <row r="182" spans="1:6" ht="12.75" customHeight="1" x14ac:dyDescent="0.2">
      <c r="A182" s="53">
        <v>3235</v>
      </c>
      <c r="B182" s="85" t="s">
        <v>407</v>
      </c>
      <c r="C182" s="50" t="s">
        <v>408</v>
      </c>
      <c r="D182" s="242">
        <v>7265.82</v>
      </c>
      <c r="E182" s="242">
        <v>8967.51</v>
      </c>
      <c r="F182" s="52">
        <f t="shared" si="31"/>
        <v>123.42048110192655</v>
      </c>
    </row>
    <row r="183" spans="1:6" ht="12.75" customHeight="1" x14ac:dyDescent="0.2">
      <c r="A183" s="53">
        <v>3236</v>
      </c>
      <c r="B183" s="85" t="s">
        <v>409</v>
      </c>
      <c r="C183" s="50" t="s">
        <v>410</v>
      </c>
      <c r="D183" s="242">
        <v>4040.7</v>
      </c>
      <c r="E183" s="242">
        <v>3236.77</v>
      </c>
      <c r="F183" s="52">
        <f t="shared" si="31"/>
        <v>80.104189868092163</v>
      </c>
    </row>
    <row r="184" spans="1:6" ht="12.75" customHeight="1" x14ac:dyDescent="0.2">
      <c r="A184" s="53">
        <v>3237</v>
      </c>
      <c r="B184" s="85" t="s">
        <v>411</v>
      </c>
      <c r="C184" s="50" t="s">
        <v>412</v>
      </c>
      <c r="D184" s="242">
        <v>124.42</v>
      </c>
      <c r="E184" s="242">
        <v>510.42</v>
      </c>
      <c r="F184" s="52">
        <f t="shared" si="31"/>
        <v>410.23951133258316</v>
      </c>
    </row>
    <row r="185" spans="1:6" ht="12.75" customHeight="1" x14ac:dyDescent="0.2">
      <c r="A185" s="53">
        <v>3238</v>
      </c>
      <c r="B185" s="85" t="s">
        <v>413</v>
      </c>
      <c r="C185" s="50" t="s">
        <v>414</v>
      </c>
      <c r="D185" s="242">
        <v>2293.4499999999998</v>
      </c>
      <c r="E185" s="242">
        <v>2747.36</v>
      </c>
      <c r="F185" s="52">
        <f t="shared" si="31"/>
        <v>119.79158037018468</v>
      </c>
    </row>
    <row r="186" spans="1:6" ht="12.75" customHeight="1" x14ac:dyDescent="0.2">
      <c r="A186" s="53">
        <v>3239</v>
      </c>
      <c r="B186" s="85" t="s">
        <v>415</v>
      </c>
      <c r="C186" s="50" t="s">
        <v>416</v>
      </c>
      <c r="D186" s="242">
        <v>259.77999999999997</v>
      </c>
      <c r="E186" s="242">
        <v>720.12</v>
      </c>
      <c r="F186" s="52">
        <f t="shared" si="31"/>
        <v>277.2037878204635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37983.270000000004</v>
      </c>
      <c r="E188" s="51">
        <f t="shared" si="43"/>
        <v>37201.800000000003</v>
      </c>
      <c r="F188" s="52">
        <f t="shared" si="31"/>
        <v>97.942594200025439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978.33</v>
      </c>
      <c r="E190" s="242">
        <v>1071.68</v>
      </c>
      <c r="F190" s="52">
        <f t="shared" si="31"/>
        <v>109.54177015935318</v>
      </c>
    </row>
    <row r="191" spans="1:6" ht="12.75" customHeight="1" x14ac:dyDescent="0.2">
      <c r="A191" s="53">
        <v>3293</v>
      </c>
      <c r="B191" s="85" t="s">
        <v>425</v>
      </c>
      <c r="C191" s="50" t="s">
        <v>426</v>
      </c>
      <c r="D191" s="242">
        <v>496.76</v>
      </c>
      <c r="E191" s="242">
        <v>884.93</v>
      </c>
      <c r="F191" s="52">
        <f t="shared" si="31"/>
        <v>178.14034946453015</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5833.28</v>
      </c>
      <c r="E193" s="242">
        <v>4742.49</v>
      </c>
      <c r="F193" s="52">
        <f t="shared" si="31"/>
        <v>81.300571890943004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30608.54</v>
      </c>
      <c r="E195" s="242">
        <v>30424.61</v>
      </c>
      <c r="F195" s="52">
        <f t="shared" si="31"/>
        <v>99.399089273777847</v>
      </c>
    </row>
    <row r="196" spans="1:6" ht="12.75" customHeight="1" x14ac:dyDescent="0.2">
      <c r="A196" s="53">
        <v>34</v>
      </c>
      <c r="B196" s="232" t="s">
        <v>435</v>
      </c>
      <c r="C196" s="50" t="s">
        <v>436</v>
      </c>
      <c r="D196" s="51">
        <f t="shared" ref="D196:E196" si="44">D197+D202+D210</f>
        <v>3061.3199999999997</v>
      </c>
      <c r="E196" s="51">
        <f t="shared" si="44"/>
        <v>3010.25</v>
      </c>
      <c r="F196" s="52">
        <f t="shared" si="31"/>
        <v>98.331765382253408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3061.3199999999997</v>
      </c>
      <c r="E210" s="51">
        <f t="shared" si="47"/>
        <v>3010.25</v>
      </c>
      <c r="F210" s="52">
        <f t="shared" si="31"/>
        <v>98.331765382253408</v>
      </c>
    </row>
    <row r="211" spans="1:6" ht="12.75" customHeight="1" x14ac:dyDescent="0.2">
      <c r="A211" s="53">
        <v>3431</v>
      </c>
      <c r="B211" s="232" t="s">
        <v>465</v>
      </c>
      <c r="C211" s="50" t="s">
        <v>466</v>
      </c>
      <c r="D211" s="242">
        <v>50.95</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0.05</v>
      </c>
      <c r="F213" s="52" t="str">
        <f t="shared" si="31"/>
        <v>-</v>
      </c>
    </row>
    <row r="214" spans="1:6" ht="12.75" customHeight="1" x14ac:dyDescent="0.2">
      <c r="A214" s="53">
        <v>3434</v>
      </c>
      <c r="B214" s="85" t="s">
        <v>471</v>
      </c>
      <c r="C214" s="50" t="s">
        <v>472</v>
      </c>
      <c r="D214" s="242">
        <v>3010.37</v>
      </c>
      <c r="E214" s="242">
        <v>3010.2</v>
      </c>
      <c r="F214" s="52">
        <f t="shared" si="31"/>
        <v>99.994352853635931</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88.35</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88.35</v>
      </c>
      <c r="F247" s="52" t="str">
        <f t="shared" si="61"/>
        <v>-</v>
      </c>
    </row>
    <row r="248" spans="1:6" ht="12.75" customHeight="1" x14ac:dyDescent="0.2">
      <c r="A248" s="53" t="s">
        <v>539</v>
      </c>
      <c r="B248" s="85" t="s">
        <v>202</v>
      </c>
      <c r="C248" s="50" t="s">
        <v>539</v>
      </c>
      <c r="D248" s="242">
        <v>0</v>
      </c>
      <c r="E248" s="242">
        <v>88.35</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879</v>
      </c>
      <c r="E263" s="51">
        <f t="shared" si="68"/>
        <v>909</v>
      </c>
      <c r="F263" s="52">
        <f t="shared" ref="F263:F267" si="69">IF(D263&lt;&gt;0,IF(E263/D263&gt;=100,"&gt;&gt;100",E263/D263*100),"-")</f>
        <v>103.41296928327645</v>
      </c>
    </row>
    <row r="264" spans="1:6" ht="12.75" customHeight="1" x14ac:dyDescent="0.2">
      <c r="A264" s="53">
        <v>381</v>
      </c>
      <c r="B264" s="85" t="s">
        <v>567</v>
      </c>
      <c r="C264" s="50" t="s">
        <v>568</v>
      </c>
      <c r="D264" s="51">
        <f t="shared" ref="D264:E264" si="70">SUM(D265:D267)</f>
        <v>879</v>
      </c>
      <c r="E264" s="51">
        <f t="shared" si="70"/>
        <v>909</v>
      </c>
      <c r="F264" s="52">
        <f t="shared" si="69"/>
        <v>103.41296928327645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879</v>
      </c>
      <c r="E266" s="242">
        <v>909</v>
      </c>
      <c r="F266" s="52">
        <f t="shared" si="69"/>
        <v>103.41296928327645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1888632.09</v>
      </c>
      <c r="E289" s="51">
        <f t="shared" si="79"/>
        <v>2276526.65</v>
      </c>
      <c r="F289" s="52">
        <f t="shared" si="76"/>
        <v>120.53838659492435</v>
      </c>
    </row>
    <row r="290" spans="1:6" ht="12.75" customHeight="1" x14ac:dyDescent="0.2">
      <c r="A290" s="53" t="s">
        <v>608</v>
      </c>
      <c r="B290" s="85" t="s">
        <v>619</v>
      </c>
      <c r="C290" s="50" t="s">
        <v>620</v>
      </c>
      <c r="D290" s="51">
        <f>IF(D6&gt;=D289,D6-D289,0)</f>
        <v>0</v>
      </c>
      <c r="E290" s="51">
        <f>IF(E6&gt;=E289,E6-E289,0)</f>
        <v>47088.640000000596</v>
      </c>
      <c r="F290" s="52" t="str">
        <f t="shared" si="76"/>
        <v>-</v>
      </c>
    </row>
    <row r="291" spans="1:6" ht="12.75" customHeight="1" x14ac:dyDescent="0.2">
      <c r="A291" s="53" t="s">
        <v>608</v>
      </c>
      <c r="B291" s="85" t="s">
        <v>621</v>
      </c>
      <c r="C291" s="50" t="s">
        <v>622</v>
      </c>
      <c r="D291" s="51">
        <f>IF(D289&gt;=D6,D289-D6,0)</f>
        <v>14416.980000000214</v>
      </c>
      <c r="E291" s="51">
        <f>IF(E289&gt;=E6,E289-E6,0)</f>
        <v>0</v>
      </c>
      <c r="F291" s="52">
        <f t="shared" si="76"/>
        <v>0</v>
      </c>
    </row>
    <row r="292" spans="1:6" ht="12.75" customHeight="1" x14ac:dyDescent="0.2">
      <c r="A292" s="53">
        <v>92211</v>
      </c>
      <c r="B292" s="85" t="s">
        <v>623</v>
      </c>
      <c r="C292" s="50" t="s">
        <v>624</v>
      </c>
      <c r="D292" s="242">
        <v>5202.97</v>
      </c>
      <c r="E292" s="242">
        <v>5968.26</v>
      </c>
      <c r="F292" s="52">
        <f t="shared" si="76"/>
        <v>114.70871444578769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1263.5899999999999</v>
      </c>
      <c r="E294" s="242">
        <v>179.71</v>
      </c>
      <c r="F294" s="52">
        <f t="shared" si="76"/>
        <v>14.222176497123277</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11194.62</v>
      </c>
      <c r="E350" s="51">
        <f t="shared" si="95"/>
        <v>48537.929999999993</v>
      </c>
      <c r="F350" s="52">
        <f t="shared" si="81"/>
        <v>433.58264952271702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11194.62</v>
      </c>
      <c r="E363" s="51">
        <f t="shared" si="99"/>
        <v>23967.67</v>
      </c>
      <c r="F363" s="52">
        <f t="shared" si="81"/>
        <v>214.09989798671143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8996.35</v>
      </c>
      <c r="E369" s="51">
        <f t="shared" si="101"/>
        <v>15323.35</v>
      </c>
      <c r="F369" s="52">
        <f t="shared" si="81"/>
        <v>170.32852212286093</v>
      </c>
    </row>
    <row r="370" spans="1:6" ht="12.75" customHeight="1" x14ac:dyDescent="0.2">
      <c r="A370" s="53">
        <v>4221</v>
      </c>
      <c r="B370" s="85" t="s">
        <v>674</v>
      </c>
      <c r="C370" s="50" t="s">
        <v>766</v>
      </c>
      <c r="D370" s="242">
        <v>5190.91</v>
      </c>
      <c r="E370" s="242">
        <v>10914.12</v>
      </c>
      <c r="F370" s="52">
        <f t="shared" si="81"/>
        <v>210.25446405350894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512.46</v>
      </c>
      <c r="E372" s="242">
        <v>700</v>
      </c>
      <c r="F372" s="52">
        <f t="shared" si="81"/>
        <v>136.59602700698591</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3292.98</v>
      </c>
      <c r="E376" s="242">
        <v>3709.23</v>
      </c>
      <c r="F376" s="52">
        <f t="shared" si="81"/>
        <v>112.64052621030191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2198.27</v>
      </c>
      <c r="E383" s="51">
        <f t="shared" si="103"/>
        <v>8644.32</v>
      </c>
      <c r="F383" s="52">
        <f t="shared" si="81"/>
        <v>393.23286038566692</v>
      </c>
    </row>
    <row r="384" spans="1:6" ht="12.75" customHeight="1" x14ac:dyDescent="0.2">
      <c r="A384" s="53">
        <v>4241</v>
      </c>
      <c r="B384" s="85" t="s">
        <v>783</v>
      </c>
      <c r="C384" s="50" t="s">
        <v>784</v>
      </c>
      <c r="D384" s="242">
        <v>2198.27</v>
      </c>
      <c r="E384" s="242">
        <v>8644.32</v>
      </c>
      <c r="F384" s="52">
        <f t="shared" si="81"/>
        <v>393.23286038566692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24570.26</v>
      </c>
      <c r="F402" s="52" t="str">
        <f t="shared" si="81"/>
        <v>-</v>
      </c>
    </row>
    <row r="403" spans="1:6" ht="12.75" customHeight="1" x14ac:dyDescent="0.2">
      <c r="A403" s="53">
        <v>451</v>
      </c>
      <c r="B403" s="85" t="s">
        <v>811</v>
      </c>
      <c r="C403" s="50" t="s">
        <v>812</v>
      </c>
      <c r="D403" s="242">
        <v>0</v>
      </c>
      <c r="E403" s="242">
        <v>24570.26</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11194.62</v>
      </c>
      <c r="E408" s="51">
        <f t="shared" si="111"/>
        <v>48537.929999999993</v>
      </c>
      <c r="F408" s="52">
        <f t="shared" si="81"/>
        <v>433.58264952271702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1874215.1099999999</v>
      </c>
      <c r="E412" s="51">
        <f>E6+E298</f>
        <v>2323615.2900000005</v>
      </c>
      <c r="F412" s="52">
        <f t="shared" si="81"/>
        <v>123.97804700229958</v>
      </c>
    </row>
    <row r="413" spans="1:6" ht="12.75" customHeight="1" x14ac:dyDescent="0.2">
      <c r="A413" s="53" t="s">
        <v>608</v>
      </c>
      <c r="B413" s="85" t="s">
        <v>831</v>
      </c>
      <c r="C413" s="50" t="s">
        <v>832</v>
      </c>
      <c r="D413" s="51">
        <f t="shared" ref="D413:E413" si="112">D289+D350</f>
        <v>1899826.7100000002</v>
      </c>
      <c r="E413" s="51">
        <f t="shared" si="112"/>
        <v>2325064.58</v>
      </c>
      <c r="F413" s="52">
        <f t="shared" si="81"/>
        <v>122.38298197207681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25611.600000000326</v>
      </c>
      <c r="E415" s="51">
        <f t="shared" si="114"/>
        <v>1449.2899999995716</v>
      </c>
      <c r="F415" s="52">
        <f t="shared" si="81"/>
        <v>5.6587249527540378</v>
      </c>
    </row>
    <row r="416" spans="1:6" ht="12.75" customHeight="1" x14ac:dyDescent="0.2">
      <c r="A416" s="60" t="s">
        <v>837</v>
      </c>
      <c r="B416" s="232" t="s">
        <v>838</v>
      </c>
      <c r="C416" s="61" t="s">
        <v>839</v>
      </c>
      <c r="D416" s="51">
        <f t="shared" ref="D416:E416" si="115">IF(D292-D293+D409-D410&gt;=0,D292-D293+D409-D410,0)</f>
        <v>5202.97</v>
      </c>
      <c r="E416" s="51">
        <f t="shared" si="115"/>
        <v>5968.26</v>
      </c>
      <c r="F416" s="52">
        <f t="shared" si="81"/>
        <v>114.70871444578769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1263.5899999999999</v>
      </c>
      <c r="E418" s="62">
        <f t="shared" si="117"/>
        <v>179.71</v>
      </c>
      <c r="F418" s="57">
        <f t="shared" si="81"/>
        <v>14.222176497123277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1874215.1099999999</v>
      </c>
      <c r="E639" s="51">
        <f t="shared" si="180"/>
        <v>2323615.2900000005</v>
      </c>
      <c r="F639" s="52">
        <f t="shared" si="119"/>
        <v>123.97804700229958</v>
      </c>
    </row>
    <row r="640" spans="1:6" ht="12.75" customHeight="1" x14ac:dyDescent="0.2">
      <c r="A640" s="53" t="s">
        <v>608</v>
      </c>
      <c r="B640" s="85" t="s">
        <v>1277</v>
      </c>
      <c r="C640" s="50" t="s">
        <v>1278</v>
      </c>
      <c r="D640" s="51">
        <f t="shared" ref="D640:E640" si="181">D413+D528</f>
        <v>1899826.7100000002</v>
      </c>
      <c r="E640" s="51">
        <f t="shared" si="181"/>
        <v>2325064.58</v>
      </c>
      <c r="F640" s="52">
        <f t="shared" si="119"/>
        <v>122.38298197207681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25611.600000000326</v>
      </c>
      <c r="E642" s="51">
        <f t="shared" si="183"/>
        <v>1449.2899999995716</v>
      </c>
      <c r="F642" s="52">
        <f t="shared" si="119"/>
        <v>5.6587249527540378</v>
      </c>
    </row>
    <row r="643" spans="1:6" ht="24" x14ac:dyDescent="0.2">
      <c r="A643" s="60" t="s">
        <v>1283</v>
      </c>
      <c r="B643" s="85" t="s">
        <v>1284</v>
      </c>
      <c r="C643" s="61" t="s">
        <v>1283</v>
      </c>
      <c r="D643" s="51">
        <f t="shared" ref="D643:E643" si="184">IF(D416-D417+D637-D638&gt;=0,D416-D417+D637-D638,0)</f>
        <v>5202.97</v>
      </c>
      <c r="E643" s="51">
        <f t="shared" si="184"/>
        <v>5968.26</v>
      </c>
      <c r="F643" s="52">
        <f t="shared" si="119"/>
        <v>114.70871444578769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4518.9700000004286</v>
      </c>
      <c r="F645" s="52" t="str">
        <f t="shared" si="119"/>
        <v>-</v>
      </c>
    </row>
    <row r="646" spans="1:6" ht="24" x14ac:dyDescent="0.2">
      <c r="A646" s="53" t="s">
        <v>608</v>
      </c>
      <c r="B646" s="85" t="s">
        <v>1289</v>
      </c>
      <c r="C646" s="50" t="s">
        <v>1290</v>
      </c>
      <c r="D646" s="51">
        <f t="shared" ref="D646:E646" si="187">IF(D642+D644-D641-D643&gt;=0,D642+D644-D641-D643,0)</f>
        <v>20408.630000000325</v>
      </c>
      <c r="E646" s="51">
        <f t="shared" si="187"/>
        <v>0</v>
      </c>
      <c r="F646" s="52">
        <f t="shared" si="119"/>
        <v>0</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88</v>
      </c>
      <c r="E654" s="262">
        <v>86</v>
      </c>
      <c r="F654" s="52">
        <f t="shared" si="188"/>
        <v>97.727272727272734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65</v>
      </c>
      <c r="E656" s="262">
        <v>70</v>
      </c>
      <c r="F656" s="52">
        <f t="shared" si="188"/>
        <v>107.69230769230769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1673510.7</v>
      </c>
      <c r="E675" s="242">
        <v>2076311.18</v>
      </c>
      <c r="F675" s="52">
        <f t="shared" si="188"/>
        <v>124.0691905943595</v>
      </c>
    </row>
    <row r="676" spans="1:6" ht="24" x14ac:dyDescent="0.2">
      <c r="A676" s="53">
        <v>63613</v>
      </c>
      <c r="B676" s="232" t="s">
        <v>1349</v>
      </c>
      <c r="C676" s="50" t="s">
        <v>1350</v>
      </c>
      <c r="D676" s="242">
        <v>7412.98</v>
      </c>
      <c r="E676" s="242">
        <v>8885.69</v>
      </c>
      <c r="F676" s="52">
        <f t="shared" si="188"/>
        <v>119.86663932723414</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23242.21</v>
      </c>
      <c r="E678" s="242">
        <v>8111.28</v>
      </c>
      <c r="F678" s="52">
        <f t="shared" si="188"/>
        <v>34.898918820542448</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33913.919999999998</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v>45814</v>
      </c>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5249.6</v>
      </c>
      <c r="E710" s="242">
        <v>4839.04</v>
      </c>
      <c r="F710" s="52">
        <f t="shared" si="188"/>
        <v>92.179213654373655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6217.29</v>
      </c>
      <c r="E716" s="242"/>
      <c r="F716" s="52">
        <f t="shared" si="188"/>
        <v>0</v>
      </c>
    </row>
    <row r="717" spans="1:6" ht="12.75" customHeight="1" x14ac:dyDescent="0.2">
      <c r="A717" s="53">
        <v>31215</v>
      </c>
      <c r="B717" s="85" t="s">
        <v>1413</v>
      </c>
      <c r="C717" s="50" t="s">
        <v>1414</v>
      </c>
      <c r="D717" s="242">
        <v>3953.33</v>
      </c>
      <c r="E717" s="242">
        <v>2729.36</v>
      </c>
      <c r="F717" s="52">
        <f t="shared" si="188"/>
        <v>69.039518583067945</v>
      </c>
    </row>
    <row r="718" spans="1:6" ht="12.75" customHeight="1" x14ac:dyDescent="0.2">
      <c r="A718" s="53">
        <v>32121</v>
      </c>
      <c r="B718" s="85" t="s">
        <v>1415</v>
      </c>
      <c r="C718" s="50" t="s">
        <v>1416</v>
      </c>
      <c r="D718" s="242">
        <v>54212.9</v>
      </c>
      <c r="E718" s="242">
        <v>54196.14</v>
      </c>
      <c r="F718" s="52">
        <f t="shared" si="188"/>
        <v>99.969084848809047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1680.3</v>
      </c>
      <c r="E720" s="242">
        <v>1566.16</v>
      </c>
      <c r="F720" s="52">
        <f t="shared" si="188"/>
        <v>93.207165387133259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5"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1627168.5699999996</v>
      </c>
      <c r="E6" s="229">
        <f t="shared" si="0"/>
        <v>1917328.39</v>
      </c>
      <c r="F6" s="230">
        <f t="shared" ref="F6:F260" si="1">IF(D6&gt;0,IF(E6/D6&gt;=100,"&gt;&gt;100",E6/D6*100),"-")</f>
        <v>117.83219178084299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1599945.5099999995</v>
      </c>
      <c r="E7" s="104">
        <f t="shared" si="2"/>
        <v>1907604.44</v>
      </c>
      <c r="F7" s="93">
        <f t="shared" si="1"/>
        <v>119.22933800414243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5966.89</v>
      </c>
      <c r="E8" s="104">
        <f>E9+E10-E11</f>
        <v>5966.89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5966.89</v>
      </c>
      <c r="E9" s="247">
        <v>5966.89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1593978.6199999996</v>
      </c>
      <c r="E12" s="104">
        <f t="shared" si="3"/>
        <v>1901637.55</v>
      </c>
      <c r="F12" s="93">
        <f t="shared" si="1"/>
        <v>119.30132099262414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1537234.89</v>
      </c>
      <c r="E13" s="104">
        <f t="shared" si="4"/>
        <v>1794118.81</v>
      </c>
      <c r="F13" s="93">
        <f t="shared" si="1"/>
        <v>116.71077866310986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2971402.4</v>
      </c>
      <c r="E15" s="247">
        <v>3265722.21</v>
      </c>
      <c r="F15" s="93">
        <f t="shared" si="1"/>
        <v>109.90508084667361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1434167.51</v>
      </c>
      <c r="E18" s="247">
        <v>1471603.4</v>
      </c>
      <c r="F18" s="93">
        <f t="shared" si="1"/>
        <v>102.61028713445054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53722.139999999985</v>
      </c>
      <c r="E19" s="104">
        <f t="shared" si="5"/>
        <v>104196.33000000005</v>
      </c>
      <c r="F19" s="93">
        <f t="shared" si="1"/>
        <v>193.95416861651466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126305.53</v>
      </c>
      <c r="E20" s="247">
        <v>225751.07</v>
      </c>
      <c r="F20" s="93">
        <f t="shared" si="1"/>
        <v>178.7341140170189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19173.72</v>
      </c>
      <c r="E22" s="247">
        <v>19873.72</v>
      </c>
      <c r="F22" s="93">
        <f t="shared" si="1"/>
        <v>103.65083040745353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8770.5400000000009</v>
      </c>
      <c r="E24" s="247">
        <v>8770.5400000000009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2897.61</v>
      </c>
      <c r="E25" s="247">
        <v>2897.61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11823.49</v>
      </c>
      <c r="E26" s="247">
        <v>30976.47</v>
      </c>
      <c r="F26" s="93">
        <f t="shared" si="1"/>
        <v>261.99091807917966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115248.75</v>
      </c>
      <c r="E28" s="247">
        <v>184073.08</v>
      </c>
      <c r="F28" s="93">
        <f t="shared" si="1"/>
        <v>159.7180706949099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2911.8999999999942</v>
      </c>
      <c r="E35" s="104">
        <f t="shared" si="7"/>
        <v>3215.6800000000076</v>
      </c>
      <c r="F35" s="93">
        <f t="shared" si="1"/>
        <v>110.43236374875558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123270.3</v>
      </c>
      <c r="E36" s="247">
        <v>131914.62</v>
      </c>
      <c r="F36" s="93">
        <f t="shared" si="1"/>
        <v>107.01249206013127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620.26</v>
      </c>
      <c r="E37" s="247">
        <v>620.26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120978.66</v>
      </c>
      <c r="E40" s="247">
        <v>129319.2</v>
      </c>
      <c r="F40" s="93">
        <f t="shared" si="1"/>
        <v>106.89422415490466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109.69</v>
      </c>
      <c r="E41" s="104">
        <f t="shared" si="8"/>
        <v>106.72999999999999</v>
      </c>
      <c r="F41" s="93">
        <f t="shared" si="1"/>
        <v>97.301486006016944</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177.88</v>
      </c>
      <c r="E42" s="247">
        <v>177.88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68.19</v>
      </c>
      <c r="E44" s="247">
        <v>71.150000000000006</v>
      </c>
      <c r="F44" s="93">
        <f t="shared" si="1"/>
        <v>104.34081243584103</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1092.8699999999999</v>
      </c>
      <c r="E47" s="247">
        <v>1092.8699999999999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1092.8699999999999</v>
      </c>
      <c r="E50" s="247">
        <v>1092.8699999999999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22900.01</v>
      </c>
      <c r="E54" s="247">
        <v>23437.43</v>
      </c>
      <c r="F54" s="93">
        <f t="shared" si="1"/>
        <v>102.34681120226585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22900.01</v>
      </c>
      <c r="E55" s="247">
        <v>23437.43</v>
      </c>
      <c r="F55" s="93">
        <f t="shared" si="1"/>
        <v>102.34681120226585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27223.06</v>
      </c>
      <c r="E68" s="104">
        <f t="shared" si="13"/>
        <v>9723.9499999999989</v>
      </c>
      <c r="F68" s="93">
        <f t="shared" si="1"/>
        <v>35.719533366197624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25959.47</v>
      </c>
      <c r="E78" s="104">
        <f>E79+SUM(E82:E84)-E85+E86</f>
        <v>795.17000000000007</v>
      </c>
      <c r="F78" s="93">
        <f t="shared" si="1"/>
        <v>3.0631210883735305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70.260000000000005</v>
      </c>
      <c r="E83" s="247">
        <v>70.260000000000005</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228.12</v>
      </c>
      <c r="E84" s="247">
        <v>228.12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25661.09</v>
      </c>
      <c r="E86" s="247">
        <v>496.79</v>
      </c>
      <c r="F86" s="93">
        <f t="shared" si="1"/>
        <v>1.9359660871771232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1263.5899999999997</v>
      </c>
      <c r="E146" s="104">
        <f t="shared" si="26"/>
        <v>8928.7799999999988</v>
      </c>
      <c r="F146" s="93">
        <f t="shared" si="1"/>
        <v>706.62002706574128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3476.99</v>
      </c>
      <c r="E159" s="247">
        <v>3018.12</v>
      </c>
      <c r="F159" s="93">
        <f t="shared" si="1"/>
        <v>86.802665523915806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96.46</v>
      </c>
      <c r="E160" s="247">
        <v>159.46</v>
      </c>
      <c r="F160" s="93">
        <f t="shared" si="1"/>
        <v>165.31204644412193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8749.07</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2309.86</v>
      </c>
      <c r="E163" s="247">
        <v>2997.87</v>
      </c>
      <c r="F163" s="93">
        <f t="shared" si="1"/>
        <v>129.78578788324833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1627168.5700000003</v>
      </c>
      <c r="E175" s="104">
        <f t="shared" si="30"/>
        <v>1917328.39</v>
      </c>
      <c r="F175" s="93">
        <f t="shared" si="1"/>
        <v>117.83219178084295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46368.1</v>
      </c>
      <c r="E176" s="104">
        <f t="shared" si="31"/>
        <v>5025.2699999999995</v>
      </c>
      <c r="F176" s="93">
        <f t="shared" si="1"/>
        <v>10.837774245655957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46244.47</v>
      </c>
      <c r="E177" s="104">
        <f t="shared" si="32"/>
        <v>4922.6399999999994</v>
      </c>
      <c r="F177" s="93">
        <f t="shared" si="1"/>
        <v>10.644818721027615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14771.99</v>
      </c>
      <c r="E179" s="247">
        <v>4197.7299999999996</v>
      </c>
      <c r="F179" s="93">
        <f t="shared" si="1"/>
        <v>28.416821294896621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0.17</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0.17</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31472.31</v>
      </c>
      <c r="E188" s="247">
        <v>724.91</v>
      </c>
      <c r="F188" s="93">
        <f t="shared" si="1"/>
        <v>2.3033263208197932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123.63</v>
      </c>
      <c r="E234" s="104">
        <f t="shared" si="40"/>
        <v>102.63</v>
      </c>
      <c r="F234" s="93">
        <f t="shared" si="1"/>
        <v>83.013831594273242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123.63</v>
      </c>
      <c r="E236" s="247">
        <v>102.63</v>
      </c>
      <c r="F236" s="93">
        <f t="shared" si="1"/>
        <v>83.013831594273242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1580800.4700000002</v>
      </c>
      <c r="E237" s="104">
        <f t="shared" si="41"/>
        <v>1912303.1199999999</v>
      </c>
      <c r="F237" s="93">
        <f t="shared" si="1"/>
        <v>120.97055613856185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1599945.51</v>
      </c>
      <c r="E238" s="104">
        <f t="shared" si="42"/>
        <v>1907604.44</v>
      </c>
      <c r="F238" s="93">
        <f t="shared" si="1"/>
        <v>119.22933800414239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1599945.51</v>
      </c>
      <c r="E239" s="104">
        <f t="shared" si="43"/>
        <v>1907604.44</v>
      </c>
      <c r="F239" s="93">
        <f t="shared" si="1"/>
        <v>119.22933800414239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1599945.51</v>
      </c>
      <c r="E240" s="247">
        <v>1907604.44</v>
      </c>
      <c r="F240" s="93">
        <f t="shared" si="1"/>
        <v>119.22933800414239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-20408.63</v>
      </c>
      <c r="E245" s="104">
        <f t="shared" si="45"/>
        <v>4518.97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4518.97</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4518.97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20408.63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20408.63</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1263.5899999999999</v>
      </c>
      <c r="E255" s="247">
        <v>179.71</v>
      </c>
      <c r="F255" s="93">
        <f t="shared" si="1"/>
        <v>14.222176497123277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26566.33</v>
      </c>
      <c r="E259" s="104">
        <f t="shared" si="49"/>
        <v>88531.42</v>
      </c>
      <c r="F259" s="93">
        <f t="shared" si="1"/>
        <v>333.2467073924023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26566.33</v>
      </c>
      <c r="E260" s="248">
        <v>88531.42</v>
      </c>
      <c r="F260" s="97">
        <f t="shared" si="1"/>
        <v>333.2467073924023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3573.45</v>
      </c>
      <c r="E265" s="247">
        <v>11926.65</v>
      </c>
      <c r="F265" s="93">
        <f t="shared" si="50"/>
        <v>333.7572933719515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25661.09</v>
      </c>
      <c r="E268" s="247">
        <v>496.79</v>
      </c>
      <c r="F268" s="93">
        <f t="shared" si="50"/>
        <v>1.9359660871771232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8749.07</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46244.47</v>
      </c>
      <c r="E288" s="247">
        <v>4922.6400000000003</v>
      </c>
      <c r="F288" s="93">
        <f t="shared" si="50"/>
        <v>10.644818721027617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496.79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M121" sqref="M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1899826.71</v>
      </c>
      <c r="E114" s="81">
        <f t="shared" si="22"/>
        <v>2325064.58</v>
      </c>
      <c r="F114" s="63">
        <f t="shared" si="1"/>
        <v>122.38298197207682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1856698.7</v>
      </c>
      <c r="E115" s="81">
        <f t="shared" si="23"/>
        <v>2231005.75</v>
      </c>
      <c r="F115" s="63">
        <f t="shared" si="1"/>
        <v>120.15981645271793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1856698.7</v>
      </c>
      <c r="E117" s="249">
        <v>2231005.75</v>
      </c>
      <c r="F117" s="63">
        <f t="shared" si="1"/>
        <v>120.15981645271793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43128.01</v>
      </c>
      <c r="E126" s="249">
        <v>94058.83</v>
      </c>
      <c r="F126" s="63">
        <f t="shared" si="1"/>
        <v>218.09220967997365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1899826.71</v>
      </c>
      <c r="E141" s="106">
        <f t="shared" si="28"/>
        <v>2325064.58</v>
      </c>
      <c r="F141" s="82">
        <f t="shared" si="1"/>
        <v>122.38298197207682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343342.79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343342.79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343342.79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343342.79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J42" sqref="J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46244.47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2345594.1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2297056.17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1958256.15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321413.42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3010.25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909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13467.35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48537.93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2386915.9300000002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2338378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1958256.15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331987.68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3010.42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909</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44214.75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48537.93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4922.6400000001304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4922.6400000000003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4922.6400000000003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5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8529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2024-09-24T08:26:57Z</cp:lastPrinted>
  <dcterms:created xsi:type="dcterms:W3CDTF">2022-04-01T05:14:30Z</dcterms:created>
  <dcterms:modified xsi:type="dcterms:W3CDTF">2025-01-27T12:27:11Z</dcterms:modified>
</cp:coreProperties>
</file>